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5195" windowHeight="116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52" i="1"/>
  <c r="O52"/>
  <c r="K53"/>
  <c r="L53"/>
  <c r="M53"/>
  <c r="N53"/>
  <c r="O53"/>
  <c r="P53"/>
  <c r="Q53"/>
  <c r="K54"/>
  <c r="L54"/>
  <c r="M54"/>
  <c r="N54"/>
  <c r="O54"/>
  <c r="P54"/>
  <c r="Q54"/>
  <c r="Q64"/>
  <c r="P64"/>
  <c r="O64"/>
  <c r="N64"/>
  <c r="M64"/>
  <c r="Q61"/>
  <c r="Q52" s="1"/>
  <c r="P61"/>
  <c r="P52" s="1"/>
  <c r="O61"/>
  <c r="N61"/>
  <c r="N52" s="1"/>
  <c r="M61"/>
  <c r="M52" s="1"/>
  <c r="K141"/>
  <c r="L123"/>
  <c r="M123"/>
  <c r="N123"/>
  <c r="O123"/>
  <c r="P123"/>
  <c r="Q123"/>
  <c r="J37"/>
  <c r="J38"/>
  <c r="J39"/>
  <c r="N109"/>
  <c r="K117"/>
  <c r="K120"/>
  <c r="N125"/>
  <c r="N19"/>
  <c r="N17"/>
  <c r="N48"/>
  <c r="M99" l="1"/>
  <c r="M127"/>
  <c r="M19"/>
  <c r="M76" s="1"/>
  <c r="M80" s="1"/>
  <c r="M17"/>
  <c r="J49"/>
  <c r="J50"/>
  <c r="J51"/>
  <c r="M48"/>
  <c r="J48" s="1"/>
  <c r="L36"/>
  <c r="K345"/>
  <c r="K320"/>
  <c r="K342"/>
  <c r="L342"/>
  <c r="M342"/>
  <c r="N342"/>
  <c r="O342"/>
  <c r="P342"/>
  <c r="Q342"/>
  <c r="J343"/>
  <c r="J342" s="1"/>
  <c r="L133"/>
  <c r="L137" s="1"/>
  <c r="M133"/>
  <c r="M136" s="1"/>
  <c r="N133"/>
  <c r="N137" s="1"/>
  <c r="O133"/>
  <c r="O137" s="1"/>
  <c r="P133"/>
  <c r="P137" s="1"/>
  <c r="Q133"/>
  <c r="Q137" s="1"/>
  <c r="K133"/>
  <c r="Q132"/>
  <c r="P132"/>
  <c r="O132"/>
  <c r="N132"/>
  <c r="L132"/>
  <c r="L136" s="1"/>
  <c r="M132"/>
  <c r="K132"/>
  <c r="K125"/>
  <c r="L125"/>
  <c r="M125"/>
  <c r="J122"/>
  <c r="J119"/>
  <c r="Q108"/>
  <c r="Q112" s="1"/>
  <c r="P108"/>
  <c r="P112" s="1"/>
  <c r="O108"/>
  <c r="O112" s="1"/>
  <c r="N108"/>
  <c r="K108"/>
  <c r="K112" s="1"/>
  <c r="L108"/>
  <c r="L112" s="1"/>
  <c r="M108"/>
  <c r="M112" s="1"/>
  <c r="J288"/>
  <c r="J287"/>
  <c r="Q286"/>
  <c r="P286"/>
  <c r="O286"/>
  <c r="N286"/>
  <c r="M286"/>
  <c r="L286"/>
  <c r="K286"/>
  <c r="J285"/>
  <c r="J284"/>
  <c r="Q283"/>
  <c r="P283"/>
  <c r="O283"/>
  <c r="N283"/>
  <c r="M283"/>
  <c r="L283"/>
  <c r="K283"/>
  <c r="J282"/>
  <c r="J281"/>
  <c r="Q280"/>
  <c r="P280"/>
  <c r="O280"/>
  <c r="N280"/>
  <c r="M280"/>
  <c r="L280"/>
  <c r="K280"/>
  <c r="J279"/>
  <c r="J278"/>
  <c r="Q277"/>
  <c r="P277"/>
  <c r="O277"/>
  <c r="N277"/>
  <c r="M277"/>
  <c r="L277"/>
  <c r="K277"/>
  <c r="J276"/>
  <c r="J275"/>
  <c r="Q274"/>
  <c r="P274"/>
  <c r="O274"/>
  <c r="N274"/>
  <c r="M274"/>
  <c r="L274"/>
  <c r="K274"/>
  <c r="J272"/>
  <c r="Q271"/>
  <c r="P271"/>
  <c r="O271"/>
  <c r="N271"/>
  <c r="M271"/>
  <c r="L271"/>
  <c r="K271"/>
  <c r="J270"/>
  <c r="J269"/>
  <c r="Q268"/>
  <c r="P268"/>
  <c r="O268"/>
  <c r="N268"/>
  <c r="M268"/>
  <c r="L268"/>
  <c r="K268"/>
  <c r="J267"/>
  <c r="J266"/>
  <c r="Q265"/>
  <c r="P265"/>
  <c r="O265"/>
  <c r="N265"/>
  <c r="M265"/>
  <c r="L265"/>
  <c r="K265"/>
  <c r="J264"/>
  <c r="J263"/>
  <c r="Q262"/>
  <c r="P262"/>
  <c r="O262"/>
  <c r="N262"/>
  <c r="M262"/>
  <c r="L262"/>
  <c r="K262"/>
  <c r="J261"/>
  <c r="J260"/>
  <c r="Q259"/>
  <c r="P259"/>
  <c r="O259"/>
  <c r="N259"/>
  <c r="M259"/>
  <c r="L259"/>
  <c r="K259"/>
  <c r="J258"/>
  <c r="J257"/>
  <c r="Q256"/>
  <c r="P256"/>
  <c r="O256"/>
  <c r="N256"/>
  <c r="M256"/>
  <c r="L256"/>
  <c r="K256"/>
  <c r="J254"/>
  <c r="Q253"/>
  <c r="P253"/>
  <c r="O253"/>
  <c r="N253"/>
  <c r="M253"/>
  <c r="L253"/>
  <c r="K253"/>
  <c r="O323"/>
  <c r="Q70"/>
  <c r="P70"/>
  <c r="O70"/>
  <c r="N70"/>
  <c r="M70"/>
  <c r="L70"/>
  <c r="K70"/>
  <c r="J70"/>
  <c r="L131"/>
  <c r="L135" s="1"/>
  <c r="M131"/>
  <c r="M135" s="1"/>
  <c r="N131"/>
  <c r="N135" s="1"/>
  <c r="O131"/>
  <c r="O135" s="1"/>
  <c r="P131"/>
  <c r="P135" s="1"/>
  <c r="P134" s="1"/>
  <c r="Q131"/>
  <c r="Q135" s="1"/>
  <c r="K131"/>
  <c r="K135" s="1"/>
  <c r="M36"/>
  <c r="N36"/>
  <c r="O36"/>
  <c r="P36"/>
  <c r="Q36"/>
  <c r="L19"/>
  <c r="L76" s="1"/>
  <c r="N76"/>
  <c r="N80" s="1"/>
  <c r="O19"/>
  <c r="O76" s="1"/>
  <c r="O80" s="1"/>
  <c r="P19"/>
  <c r="P76" s="1"/>
  <c r="P80" s="1"/>
  <c r="Q19"/>
  <c r="Q76" s="1"/>
  <c r="Q80" s="1"/>
  <c r="M18"/>
  <c r="O18"/>
  <c r="P18"/>
  <c r="Q18"/>
  <c r="K109"/>
  <c r="K113" s="1"/>
  <c r="L109"/>
  <c r="L113" s="1"/>
  <c r="M109"/>
  <c r="M113" s="1"/>
  <c r="O109"/>
  <c r="O113" s="1"/>
  <c r="P109"/>
  <c r="P113" s="1"/>
  <c r="Q109"/>
  <c r="Q113" s="1"/>
  <c r="L103"/>
  <c r="M103"/>
  <c r="N103"/>
  <c r="O103"/>
  <c r="P103"/>
  <c r="Q103"/>
  <c r="K103"/>
  <c r="J105"/>
  <c r="L99"/>
  <c r="N99"/>
  <c r="O99"/>
  <c r="P99"/>
  <c r="Q99"/>
  <c r="J101"/>
  <c r="J102"/>
  <c r="J92"/>
  <c r="J93"/>
  <c r="J94"/>
  <c r="L87"/>
  <c r="M87"/>
  <c r="N87"/>
  <c r="O87"/>
  <c r="P87"/>
  <c r="Q87"/>
  <c r="K87"/>
  <c r="K83"/>
  <c r="L83"/>
  <c r="M83"/>
  <c r="N83"/>
  <c r="O83"/>
  <c r="P83"/>
  <c r="Q83"/>
  <c r="L95"/>
  <c r="M95"/>
  <c r="N95"/>
  <c r="O95"/>
  <c r="P95"/>
  <c r="Q95"/>
  <c r="K95"/>
  <c r="L91"/>
  <c r="M91"/>
  <c r="N91"/>
  <c r="O91"/>
  <c r="P91"/>
  <c r="Q91"/>
  <c r="K91"/>
  <c r="J98"/>
  <c r="J97"/>
  <c r="J89"/>
  <c r="J85"/>
  <c r="L32"/>
  <c r="L12"/>
  <c r="L75" s="1"/>
  <c r="M12"/>
  <c r="N12"/>
  <c r="N75" s="1"/>
  <c r="O12"/>
  <c r="O75" s="1"/>
  <c r="P12"/>
  <c r="P75" s="1"/>
  <c r="Q12"/>
  <c r="Q75" s="1"/>
  <c r="L11"/>
  <c r="L74" s="1"/>
  <c r="L78" s="1"/>
  <c r="M11"/>
  <c r="M74" s="1"/>
  <c r="N11"/>
  <c r="N74" s="1"/>
  <c r="O11"/>
  <c r="P11"/>
  <c r="Q11"/>
  <c r="K12"/>
  <c r="J145"/>
  <c r="J146"/>
  <c r="L144"/>
  <c r="M144"/>
  <c r="N144"/>
  <c r="O144"/>
  <c r="P144"/>
  <c r="Q144"/>
  <c r="K144"/>
  <c r="L141"/>
  <c r="M141"/>
  <c r="N141"/>
  <c r="O141"/>
  <c r="P141"/>
  <c r="Q141"/>
  <c r="N127"/>
  <c r="N130" s="1"/>
  <c r="O127"/>
  <c r="O130" s="1"/>
  <c r="P127"/>
  <c r="P130" s="1"/>
  <c r="Q127"/>
  <c r="Q130" s="1"/>
  <c r="J34"/>
  <c r="L110"/>
  <c r="L114" s="1"/>
  <c r="M110"/>
  <c r="M114" s="1"/>
  <c r="N110"/>
  <c r="O110"/>
  <c r="O114" s="1"/>
  <c r="P110"/>
  <c r="P114" s="1"/>
  <c r="Q110"/>
  <c r="L152"/>
  <c r="M152"/>
  <c r="N152"/>
  <c r="O152"/>
  <c r="O155" s="1"/>
  <c r="P152"/>
  <c r="Q152"/>
  <c r="Q155" s="1"/>
  <c r="K152"/>
  <c r="K155" s="1"/>
  <c r="M151"/>
  <c r="N151"/>
  <c r="O151"/>
  <c r="P151"/>
  <c r="Q151"/>
  <c r="Q154" s="1"/>
  <c r="K151"/>
  <c r="L151"/>
  <c r="L154" s="1"/>
  <c r="J33"/>
  <c r="J35"/>
  <c r="J41"/>
  <c r="J42"/>
  <c r="J43"/>
  <c r="J45"/>
  <c r="J46"/>
  <c r="J47"/>
  <c r="J124"/>
  <c r="K123"/>
  <c r="J123" s="1"/>
  <c r="J121"/>
  <c r="J118"/>
  <c r="J120"/>
  <c r="L40"/>
  <c r="M40"/>
  <c r="N40"/>
  <c r="O40"/>
  <c r="P40"/>
  <c r="Q40"/>
  <c r="L44"/>
  <c r="M44"/>
  <c r="N44"/>
  <c r="O44"/>
  <c r="P44"/>
  <c r="Q44"/>
  <c r="K110"/>
  <c r="K114" s="1"/>
  <c r="J14"/>
  <c r="J11" s="1"/>
  <c r="J15"/>
  <c r="J86"/>
  <c r="J59"/>
  <c r="J53" s="1"/>
  <c r="J60"/>
  <c r="J54" s="1"/>
  <c r="J143"/>
  <c r="J142"/>
  <c r="K58"/>
  <c r="K52" s="1"/>
  <c r="K36"/>
  <c r="K40"/>
  <c r="K44"/>
  <c r="K18"/>
  <c r="Q17"/>
  <c r="K19"/>
  <c r="K76" s="1"/>
  <c r="J84"/>
  <c r="J106"/>
  <c r="J90"/>
  <c r="Q13"/>
  <c r="Q10" s="1"/>
  <c r="P13"/>
  <c r="P10" s="1"/>
  <c r="O13"/>
  <c r="O10" s="1"/>
  <c r="N13"/>
  <c r="N10" s="1"/>
  <c r="M13"/>
  <c r="M10" s="1"/>
  <c r="L13"/>
  <c r="L10" s="1"/>
  <c r="K13"/>
  <c r="K339"/>
  <c r="L339"/>
  <c r="M339"/>
  <c r="N339"/>
  <c r="O339"/>
  <c r="P339"/>
  <c r="Q339"/>
  <c r="J100"/>
  <c r="L340"/>
  <c r="L348" s="1"/>
  <c r="M340"/>
  <c r="M348" s="1"/>
  <c r="N340"/>
  <c r="N348" s="1"/>
  <c r="O340"/>
  <c r="O345" s="1"/>
  <c r="O344" s="1"/>
  <c r="P340"/>
  <c r="P348" s="1"/>
  <c r="Q340"/>
  <c r="Q348" s="1"/>
  <c r="K340"/>
  <c r="K348" s="1"/>
  <c r="K329"/>
  <c r="L329"/>
  <c r="M329"/>
  <c r="N329"/>
  <c r="O329"/>
  <c r="P329"/>
  <c r="Q329"/>
  <c r="J330"/>
  <c r="J331"/>
  <c r="K332"/>
  <c r="M332"/>
  <c r="N332"/>
  <c r="O332"/>
  <c r="P332"/>
  <c r="Q332"/>
  <c r="J333"/>
  <c r="J334"/>
  <c r="K335"/>
  <c r="L335"/>
  <c r="M335"/>
  <c r="N335"/>
  <c r="O335"/>
  <c r="P335"/>
  <c r="Q335"/>
  <c r="J336"/>
  <c r="J337"/>
  <c r="K323"/>
  <c r="L323"/>
  <c r="M323"/>
  <c r="N323"/>
  <c r="P323"/>
  <c r="Q323"/>
  <c r="J324"/>
  <c r="J325"/>
  <c r="K326"/>
  <c r="L326"/>
  <c r="M326"/>
  <c r="N326"/>
  <c r="O326"/>
  <c r="P326"/>
  <c r="Q326"/>
  <c r="J327"/>
  <c r="J328"/>
  <c r="J104"/>
  <c r="J96"/>
  <c r="J88"/>
  <c r="J322"/>
  <c r="J321"/>
  <c r="Q320"/>
  <c r="P320"/>
  <c r="O320"/>
  <c r="N320"/>
  <c r="M320"/>
  <c r="L320"/>
  <c r="J248"/>
  <c r="J247"/>
  <c r="Q246"/>
  <c r="P246"/>
  <c r="O246"/>
  <c r="N246"/>
  <c r="M246"/>
  <c r="L246"/>
  <c r="K246"/>
  <c r="J245"/>
  <c r="J244"/>
  <c r="Q243"/>
  <c r="P243"/>
  <c r="O243"/>
  <c r="N243"/>
  <c r="M243"/>
  <c r="L243"/>
  <c r="K243"/>
  <c r="J242"/>
  <c r="J241"/>
  <c r="Q240"/>
  <c r="P240"/>
  <c r="O240"/>
  <c r="N240"/>
  <c r="M240"/>
  <c r="L240"/>
  <c r="K240"/>
  <c r="J239"/>
  <c r="J238"/>
  <c r="Q237"/>
  <c r="P237"/>
  <c r="O237"/>
  <c r="N237"/>
  <c r="M237"/>
  <c r="L237"/>
  <c r="K237"/>
  <c r="J236"/>
  <c r="J235"/>
  <c r="Q234"/>
  <c r="P234"/>
  <c r="O234"/>
  <c r="N234"/>
  <c r="M234"/>
  <c r="L234"/>
  <c r="K234"/>
  <c r="J232"/>
  <c r="Q231"/>
  <c r="P231"/>
  <c r="O231"/>
  <c r="N231"/>
  <c r="M231"/>
  <c r="L231"/>
  <c r="K231"/>
  <c r="J230"/>
  <c r="J229"/>
  <c r="Q228"/>
  <c r="P228"/>
  <c r="O228"/>
  <c r="N228"/>
  <c r="M228"/>
  <c r="L228"/>
  <c r="K228"/>
  <c r="J227"/>
  <c r="Q225"/>
  <c r="P225"/>
  <c r="O225"/>
  <c r="N225"/>
  <c r="M225"/>
  <c r="L225"/>
  <c r="K225"/>
  <c r="J224"/>
  <c r="Q222"/>
  <c r="P222"/>
  <c r="O222"/>
  <c r="N222"/>
  <c r="M222"/>
  <c r="L222"/>
  <c r="K222"/>
  <c r="J221"/>
  <c r="J220"/>
  <c r="Q219"/>
  <c r="P219"/>
  <c r="O219"/>
  <c r="N219"/>
  <c r="M219"/>
  <c r="L219"/>
  <c r="K219"/>
  <c r="J218"/>
  <c r="J217"/>
  <c r="Q216"/>
  <c r="P216"/>
  <c r="O216"/>
  <c r="N216"/>
  <c r="M216"/>
  <c r="L216"/>
  <c r="K216"/>
  <c r="J215"/>
  <c r="J214"/>
  <c r="Q213"/>
  <c r="P213"/>
  <c r="O213"/>
  <c r="N213"/>
  <c r="M213"/>
  <c r="L213"/>
  <c r="K213"/>
  <c r="J212"/>
  <c r="J211"/>
  <c r="Q210"/>
  <c r="P210"/>
  <c r="O210"/>
  <c r="N210"/>
  <c r="M210"/>
  <c r="L210"/>
  <c r="K210"/>
  <c r="J209"/>
  <c r="J208"/>
  <c r="Q207"/>
  <c r="P207"/>
  <c r="O207"/>
  <c r="N207"/>
  <c r="M207"/>
  <c r="L207"/>
  <c r="K207"/>
  <c r="J206"/>
  <c r="J205"/>
  <c r="Q204"/>
  <c r="P204"/>
  <c r="O204"/>
  <c r="N204"/>
  <c r="M204"/>
  <c r="L204"/>
  <c r="K204"/>
  <c r="J203"/>
  <c r="J202"/>
  <c r="Q201"/>
  <c r="P201"/>
  <c r="O201"/>
  <c r="N201"/>
  <c r="M201"/>
  <c r="L201"/>
  <c r="K201"/>
  <c r="J200"/>
  <c r="J199"/>
  <c r="Q198"/>
  <c r="P198"/>
  <c r="O198"/>
  <c r="N198"/>
  <c r="M198"/>
  <c r="L198"/>
  <c r="K198"/>
  <c r="J197"/>
  <c r="J196"/>
  <c r="Q195"/>
  <c r="P195"/>
  <c r="O195"/>
  <c r="N195"/>
  <c r="M195"/>
  <c r="L195"/>
  <c r="K195"/>
  <c r="J194"/>
  <c r="J193"/>
  <c r="Q192"/>
  <c r="P192"/>
  <c r="O192"/>
  <c r="N192"/>
  <c r="M192"/>
  <c r="L192"/>
  <c r="K192"/>
  <c r="J191"/>
  <c r="J190"/>
  <c r="Q189"/>
  <c r="P189"/>
  <c r="O189"/>
  <c r="N189"/>
  <c r="M189"/>
  <c r="L189"/>
  <c r="K189"/>
  <c r="J188"/>
  <c r="J187"/>
  <c r="Q186"/>
  <c r="P186"/>
  <c r="O186"/>
  <c r="N186"/>
  <c r="M186"/>
  <c r="L186"/>
  <c r="K186"/>
  <c r="J185"/>
  <c r="J184"/>
  <c r="Q183"/>
  <c r="P183"/>
  <c r="O183"/>
  <c r="N183"/>
  <c r="M183"/>
  <c r="L183"/>
  <c r="K183"/>
  <c r="J182"/>
  <c r="J181"/>
  <c r="Q180"/>
  <c r="P180"/>
  <c r="O180"/>
  <c r="N180"/>
  <c r="M180"/>
  <c r="L180"/>
  <c r="K180"/>
  <c r="J179"/>
  <c r="J178"/>
  <c r="Q177"/>
  <c r="P177"/>
  <c r="O177"/>
  <c r="N177"/>
  <c r="M177"/>
  <c r="L177"/>
  <c r="K177"/>
  <c r="J176"/>
  <c r="J175"/>
  <c r="Q174"/>
  <c r="P174"/>
  <c r="O174"/>
  <c r="N174"/>
  <c r="M174"/>
  <c r="L174"/>
  <c r="K174"/>
  <c r="J173"/>
  <c r="J172"/>
  <c r="Q171"/>
  <c r="P171"/>
  <c r="O171"/>
  <c r="N171"/>
  <c r="M171"/>
  <c r="L171"/>
  <c r="K171"/>
  <c r="J170"/>
  <c r="J169"/>
  <c r="Q168"/>
  <c r="P168"/>
  <c r="O168"/>
  <c r="N168"/>
  <c r="M168"/>
  <c r="L168"/>
  <c r="K168"/>
  <c r="J167"/>
  <c r="J166"/>
  <c r="Q165"/>
  <c r="P165"/>
  <c r="O165"/>
  <c r="N165"/>
  <c r="M165"/>
  <c r="L165"/>
  <c r="K165"/>
  <c r="J164"/>
  <c r="J163"/>
  <c r="Q162"/>
  <c r="P162"/>
  <c r="O162"/>
  <c r="N162"/>
  <c r="M162"/>
  <c r="L162"/>
  <c r="K162"/>
  <c r="J161"/>
  <c r="J160"/>
  <c r="Q159"/>
  <c r="P159"/>
  <c r="O159"/>
  <c r="N159"/>
  <c r="M159"/>
  <c r="L159"/>
  <c r="K159"/>
  <c r="L155"/>
  <c r="M154"/>
  <c r="N154"/>
  <c r="O154"/>
  <c r="P155"/>
  <c r="P154"/>
  <c r="J129"/>
  <c r="J132" s="1"/>
  <c r="J128"/>
  <c r="M130"/>
  <c r="L127"/>
  <c r="K127"/>
  <c r="J126"/>
  <c r="P32"/>
  <c r="P16" s="1"/>
  <c r="P17"/>
  <c r="Q32"/>
  <c r="O32"/>
  <c r="O16" s="1"/>
  <c r="O17"/>
  <c r="N32"/>
  <c r="M32"/>
  <c r="M16" s="1"/>
  <c r="K32"/>
  <c r="K16" s="1"/>
  <c r="K17"/>
  <c r="K74" s="1"/>
  <c r="M155"/>
  <c r="O107"/>
  <c r="L107"/>
  <c r="Q338"/>
  <c r="J117"/>
  <c r="J103"/>
  <c r="N112"/>
  <c r="Q114"/>
  <c r="M338" l="1"/>
  <c r="P73"/>
  <c r="O74"/>
  <c r="M75"/>
  <c r="O73"/>
  <c r="P74"/>
  <c r="Q74"/>
  <c r="K10"/>
  <c r="K73" s="1"/>
  <c r="K75"/>
  <c r="K79" s="1"/>
  <c r="K351" s="1"/>
  <c r="M73"/>
  <c r="Q16"/>
  <c r="Q73" s="1"/>
  <c r="N16"/>
  <c r="N73" s="1"/>
  <c r="N351"/>
  <c r="O134"/>
  <c r="J36"/>
  <c r="J17"/>
  <c r="J74" s="1"/>
  <c r="Q134"/>
  <c r="J136"/>
  <c r="K80"/>
  <c r="J76"/>
  <c r="J152"/>
  <c r="J155" s="1"/>
  <c r="P352"/>
  <c r="J91"/>
  <c r="J95"/>
  <c r="Q352"/>
  <c r="J58"/>
  <c r="J52" s="1"/>
  <c r="J13"/>
  <c r="J10" s="1"/>
  <c r="L16"/>
  <c r="L73" s="1"/>
  <c r="O352"/>
  <c r="N134"/>
  <c r="L134"/>
  <c r="L80"/>
  <c r="L352" s="1"/>
  <c r="N155"/>
  <c r="J99"/>
  <c r="J19"/>
  <c r="M107"/>
  <c r="O347"/>
  <c r="O346" s="1"/>
  <c r="M78"/>
  <c r="J32"/>
  <c r="J151"/>
  <c r="J154" s="1"/>
  <c r="J153" s="1"/>
  <c r="J44"/>
  <c r="K154"/>
  <c r="K153" s="1"/>
  <c r="P338"/>
  <c r="O348"/>
  <c r="J348" s="1"/>
  <c r="L338"/>
  <c r="M79"/>
  <c r="M351" s="1"/>
  <c r="N338"/>
  <c r="L345"/>
  <c r="L344" s="1"/>
  <c r="P345"/>
  <c r="J133"/>
  <c r="K344"/>
  <c r="N345"/>
  <c r="M345"/>
  <c r="Q345"/>
  <c r="P78"/>
  <c r="J340"/>
  <c r="J345" s="1"/>
  <c r="M137"/>
  <c r="M352" s="1"/>
  <c r="K130"/>
  <c r="K137"/>
  <c r="J339"/>
  <c r="J108"/>
  <c r="J83"/>
  <c r="Q79"/>
  <c r="Q351" s="1"/>
  <c r="L130"/>
  <c r="J18"/>
  <c r="J75" s="1"/>
  <c r="J40"/>
  <c r="J262"/>
  <c r="J253"/>
  <c r="J259"/>
  <c r="J274"/>
  <c r="J87"/>
  <c r="J110"/>
  <c r="K107"/>
  <c r="P150"/>
  <c r="J265"/>
  <c r="J280"/>
  <c r="J271"/>
  <c r="J277"/>
  <c r="J243"/>
  <c r="J286"/>
  <c r="L150"/>
  <c r="J144"/>
  <c r="P79"/>
  <c r="P351" s="1"/>
  <c r="J256"/>
  <c r="J268"/>
  <c r="J283"/>
  <c r="K338"/>
  <c r="M153"/>
  <c r="L153"/>
  <c r="J180"/>
  <c r="J335"/>
  <c r="J332"/>
  <c r="N107"/>
  <c r="J141"/>
  <c r="J201"/>
  <c r="Q150"/>
  <c r="M150"/>
  <c r="Q107"/>
  <c r="N153"/>
  <c r="J171"/>
  <c r="J210"/>
  <c r="J219"/>
  <c r="J174"/>
  <c r="P153"/>
  <c r="J168"/>
  <c r="J204"/>
  <c r="J216"/>
  <c r="J234"/>
  <c r="J237"/>
  <c r="J320"/>
  <c r="P107"/>
  <c r="Q78"/>
  <c r="O150"/>
  <c r="J125"/>
  <c r="J165"/>
  <c r="J189"/>
  <c r="J198"/>
  <c r="J246"/>
  <c r="O338"/>
  <c r="K150"/>
  <c r="O153"/>
  <c r="J109"/>
  <c r="J127"/>
  <c r="J159"/>
  <c r="J183"/>
  <c r="J195"/>
  <c r="N150"/>
  <c r="Q153"/>
  <c r="O111"/>
  <c r="J162"/>
  <c r="J177"/>
  <c r="J192"/>
  <c r="J213"/>
  <c r="J222"/>
  <c r="J240"/>
  <c r="L79"/>
  <c r="L351" s="1"/>
  <c r="J323"/>
  <c r="N114"/>
  <c r="J114" s="1"/>
  <c r="O78"/>
  <c r="J329"/>
  <c r="J131"/>
  <c r="L111"/>
  <c r="J186"/>
  <c r="J207"/>
  <c r="J231"/>
  <c r="J326"/>
  <c r="O79"/>
  <c r="O351" s="1"/>
  <c r="K78"/>
  <c r="K111"/>
  <c r="J112"/>
  <c r="Q111"/>
  <c r="M111"/>
  <c r="N78"/>
  <c r="M134"/>
  <c r="J135"/>
  <c r="J113"/>
  <c r="P111"/>
  <c r="O350" l="1"/>
  <c r="J351"/>
  <c r="K134"/>
  <c r="J134" s="1"/>
  <c r="J137"/>
  <c r="J16"/>
  <c r="N352"/>
  <c r="J352" s="1"/>
  <c r="J80"/>
  <c r="J79"/>
  <c r="N344"/>
  <c r="N347"/>
  <c r="N346" s="1"/>
  <c r="L347"/>
  <c r="M344"/>
  <c r="M347"/>
  <c r="Q344"/>
  <c r="Q347"/>
  <c r="Q346" s="1"/>
  <c r="P344"/>
  <c r="P347"/>
  <c r="P346" s="1"/>
  <c r="K347"/>
  <c r="K350" s="1"/>
  <c r="J130"/>
  <c r="J107"/>
  <c r="N111"/>
  <c r="J111" s="1"/>
  <c r="J338"/>
  <c r="J150"/>
  <c r="P77"/>
  <c r="K77"/>
  <c r="J78"/>
  <c r="Q77"/>
  <c r="N77"/>
  <c r="O77"/>
  <c r="O349" s="1"/>
  <c r="L77"/>
  <c r="M77"/>
  <c r="J73" l="1"/>
  <c r="J344"/>
  <c r="K349"/>
  <c r="N349"/>
  <c r="P349"/>
  <c r="L346"/>
  <c r="L349" s="1"/>
  <c r="L350"/>
  <c r="Q350"/>
  <c r="Q349"/>
  <c r="N350"/>
  <c r="M346"/>
  <c r="M349" s="1"/>
  <c r="M350"/>
  <c r="K346"/>
  <c r="J347"/>
  <c r="P350"/>
  <c r="J77"/>
  <c r="J350" l="1"/>
  <c r="J346"/>
  <c r="J349"/>
</calcChain>
</file>

<file path=xl/comments1.xml><?xml version="1.0" encoding="utf-8"?>
<comments xmlns="http://schemas.openxmlformats.org/spreadsheetml/2006/main">
  <authors>
    <author>SIBER</author>
  </authors>
  <commentList>
    <comment ref="L142" authorId="0">
      <text>
        <r>
          <rPr>
            <b/>
            <sz val="8"/>
            <color indexed="81"/>
            <rFont val="Tahoma"/>
            <charset val="204"/>
          </rPr>
          <t>SIBER:</t>
        </r>
        <r>
          <rPr>
            <sz val="8"/>
            <color indexed="81"/>
            <rFont val="Tahoma"/>
            <charset val="204"/>
          </rPr>
          <t xml:space="preserve">
</t>
        </r>
      </text>
    </comment>
    <comment ref="L145" authorId="0">
      <text>
        <r>
          <rPr>
            <b/>
            <sz val="8"/>
            <color indexed="81"/>
            <rFont val="Tahoma"/>
            <charset val="204"/>
          </rPr>
          <t>SIBER:</t>
        </r>
        <r>
          <rPr>
            <sz val="8"/>
            <color indexed="81"/>
            <rFont val="Tahoma"/>
            <charset val="204"/>
          </rPr>
          <t xml:space="preserve">
</t>
        </r>
      </text>
    </comment>
    <comment ref="L151" authorId="0">
      <text>
        <r>
          <rPr>
            <b/>
            <sz val="8"/>
            <color indexed="81"/>
            <rFont val="Tahoma"/>
            <charset val="204"/>
          </rPr>
          <t>SIBER:</t>
        </r>
        <r>
          <rPr>
            <sz val="8"/>
            <color indexed="81"/>
            <rFont val="Tahoma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<sst xmlns="http://schemas.openxmlformats.org/spreadsheetml/2006/main" count="515" uniqueCount="140">
  <si>
    <t>всего</t>
  </si>
  <si>
    <t>бюджет автономного округа</t>
  </si>
  <si>
    <t>местный бюджет</t>
  </si>
  <si>
    <t>Администрация Березовского района</t>
  </si>
  <si>
    <t>Управление капитального стороительства и ремонта</t>
  </si>
  <si>
    <t>Цель 1. "Повышение качества и надежности предоставления жилищно-коммунальных услуг"</t>
  </si>
  <si>
    <t>Финансовые затраты на реализацию (тыс. рублей)</t>
  </si>
  <si>
    <t>Администрация городского поселения Березово</t>
  </si>
  <si>
    <t>Администрация городского поселения Игрим</t>
  </si>
  <si>
    <t>Источники финансирования</t>
  </si>
  <si>
    <t>всего:</t>
  </si>
  <si>
    <t>№ п/п</t>
  </si>
  <si>
    <t>Администрация сельского поселения Саранпауль</t>
  </si>
  <si>
    <t>Администрация сельского поселения Светлый</t>
  </si>
  <si>
    <t>Администрация сельского поселения Приполярный</t>
  </si>
  <si>
    <t>Администрация сельского поселения Хулимсунт</t>
  </si>
  <si>
    <t>всего по Подпрограмме 1</t>
  </si>
  <si>
    <t>всего по Подпрограмме 2</t>
  </si>
  <si>
    <t>всего по Подпрограмме 3</t>
  </si>
  <si>
    <t>1.1</t>
  </si>
  <si>
    <t>1.2</t>
  </si>
  <si>
    <t>1.3</t>
  </si>
  <si>
    <t>2.1</t>
  </si>
  <si>
    <t>3.1</t>
  </si>
  <si>
    <t>3.2</t>
  </si>
  <si>
    <t>4.1</t>
  </si>
  <si>
    <t>5.1</t>
  </si>
  <si>
    <t>всего по Подпрограмме 5</t>
  </si>
  <si>
    <t>ПЕРЕЧЕНЬ ПРОГРАММНЫХ МЕРОПРИЯТИЙ</t>
  </si>
  <si>
    <t>Наименование мероприятия программы</t>
  </si>
  <si>
    <t>Подпрограмма 5. "Повышение энергоэффективности в отраслях экономики"</t>
  </si>
  <si>
    <t>Цель 3. "Повышение эффективности использования топливно-энергитических ресурсов"</t>
  </si>
  <si>
    <t>Подпрограмма 1. "Создание условий для обеспечения качественными коммунальными услугами"</t>
  </si>
  <si>
    <t>Подпрограмма 2. "Содействие проведению капитального ремонта многоквартирных домов"</t>
  </si>
  <si>
    <t>Подпрограмма 3. "Обеспечение равных прав потребителей на получение энергетических ресурсов"</t>
  </si>
  <si>
    <t>Цель 2. "Обеспечение потребителей надежным и качественным электроснабжением"</t>
  </si>
  <si>
    <t>Подпрограмма  4. "Обеспечение потребителей надежным и качественным электроснабжением"</t>
  </si>
  <si>
    <t>Задача  1. "Развитие и модернизация электроэнергетической отрасли "</t>
  </si>
  <si>
    <t>Модернизация и реконструкция систем водоподготовки, насосных и канализационных станций</t>
  </si>
  <si>
    <t>всего по Подпрограмме 4</t>
  </si>
  <si>
    <t>3.3</t>
  </si>
  <si>
    <t>3.4</t>
  </si>
  <si>
    <t>5.2</t>
  </si>
  <si>
    <t>5.3</t>
  </si>
  <si>
    <t>5.4</t>
  </si>
  <si>
    <t>итого по Задаче 1</t>
  </si>
  <si>
    <t>Энергоаудит жилых домов</t>
  </si>
  <si>
    <t>6.1</t>
  </si>
  <si>
    <t>всего по Подпрограмме 6</t>
  </si>
  <si>
    <t>Задача 1. "Повышение эффективности, качества и надежности поставки коммунальных ресурсов"</t>
  </si>
  <si>
    <t>Подпрограмма 6. "Обеспечение реализации муниципальной программы"</t>
  </si>
  <si>
    <t>всего по Муниципальной программе</t>
  </si>
  <si>
    <t>Реконструкция, расширение, модернизация, строительство объектов коммунального комплекса</t>
  </si>
  <si>
    <t>Ответственный исполнитель (соисполнитель)</t>
  </si>
  <si>
    <t>Управление капитального строительства и ремонта</t>
  </si>
  <si>
    <t xml:space="preserve">Строительство ВОС в п. Светлый производительностью 600 куб.м/сутки </t>
  </si>
  <si>
    <t>1.1.1</t>
  </si>
  <si>
    <t>1.2.1</t>
  </si>
  <si>
    <t>1.3.1</t>
  </si>
  <si>
    <t>1.3.2</t>
  </si>
  <si>
    <t>1.3.3</t>
  </si>
  <si>
    <t>1.3.4</t>
  </si>
  <si>
    <t xml:space="preserve">Строительство, реконструкция, модернизация водоочистных сооружений в населенных пунктах </t>
  </si>
  <si>
    <t>Администрация сельского поселения Хулимсунт (по согласованию)</t>
  </si>
  <si>
    <t>Администрация сельского поселения Приполярный (по согласованию)</t>
  </si>
  <si>
    <t>Администрация сельского поселения Светлый (по согласованию)</t>
  </si>
  <si>
    <t>Администрация городского поселения Березово (по согласованию)</t>
  </si>
  <si>
    <t>Администрация сельского поселения Саранпауль (по согласованию)</t>
  </si>
  <si>
    <t>Администрация городского поселения Игрим (по осгласованию)</t>
  </si>
  <si>
    <t>Предоставление субсидии на возмещение недополученных доходов организациям, осуществляющим реализацию населению сжиженного газа</t>
  </si>
  <si>
    <t xml:space="preserve"> Субсидии на благоустройство домовых территорий </t>
  </si>
  <si>
    <t>Комплексная реконструкция систем электроснабжения населенных пунктов Березовского района</t>
  </si>
  <si>
    <t>Задача 1.  "Повышение энергетической эффективности  в бюджетной  и жилищной сферах</t>
  </si>
  <si>
    <t xml:space="preserve">Проведение обязательных энергетических обследований учреждений коммунальной инфраструктуры, бюджетной и жилищной сферах </t>
  </si>
  <si>
    <t>Оснащение зданий приборами учета используемых энергетических ресурсов объектов коммунальной инфраструктуры, бюджетной и жилищной сферах</t>
  </si>
  <si>
    <t xml:space="preserve"> Разработка схем водоснабжения и водоотведения в населенных пунктах Березовского района</t>
  </si>
  <si>
    <t>5.5</t>
  </si>
  <si>
    <t>Подготовка систем коммунальной инфраструктуры к осенне- зимнему периоду</t>
  </si>
  <si>
    <t>Возмещение части затрат на уплату процентов по привлеченным заемным средствам на оплату энергоресурсов</t>
  </si>
  <si>
    <t>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по социально ориентированным тарифам</t>
  </si>
  <si>
    <t>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субъектов малого и среднего предпринимательства, организациям бюджетной сферы в зоне децентрализованного электроснабжения по цене электрической энергии зоны цетрализованного электроснабжения</t>
  </si>
  <si>
    <t xml:space="preserve"> бюджет поселения</t>
  </si>
  <si>
    <t xml:space="preserve"> бюджет района</t>
  </si>
  <si>
    <t>Повышение энергоэффективности систем освещения (замена ламп накаливания на энергосберегающие, установка автоматизированных систем и бюджетной сферы управления освещением) на объектах коммунальной инфраструктуры,бюджетной и жилищной сферах</t>
  </si>
  <si>
    <t>бюджет района</t>
  </si>
  <si>
    <t>Задача 1. "Создание безопасных и благоприятных условий проживания граждан"</t>
  </si>
  <si>
    <t>Задача 1. "Сдерживание роста тарифов  на энергетические ресурсы"</t>
  </si>
  <si>
    <t>Цель 4. "Реализация единой политики и нормативно-правового регулирования в жилищно-коммунальном комплексе"</t>
  </si>
  <si>
    <t>Задача 1.  "Технологические разработки"</t>
  </si>
  <si>
    <t xml:space="preserve">Администрация городского поселения Игрим </t>
  </si>
  <si>
    <t xml:space="preserve">Администрация городского поселения Березово </t>
  </si>
  <si>
    <t xml:space="preserve">Администрация сельского поселения Саранпауль </t>
  </si>
  <si>
    <t xml:space="preserve">Администрация сельского поселения Светлый </t>
  </si>
  <si>
    <t xml:space="preserve">Администрация сельского поселения Приполярный  </t>
  </si>
  <si>
    <t xml:space="preserve">Администрация сельского поселения Хулимсунт </t>
  </si>
  <si>
    <t xml:space="preserve">Администрация сельского поселения Приполярный </t>
  </si>
  <si>
    <t>Предоставление межбюджетных трансфертов на  ремонт систем коммунальной инфраструктуры</t>
  </si>
  <si>
    <t>Установка ВОС в с. Теги производительностью 150 куб.м./сутки</t>
  </si>
  <si>
    <t>4.1.1</t>
  </si>
  <si>
    <t>бюджет поселения</t>
  </si>
  <si>
    <t>Внеплощадочные сети газоснабжения авторечвокзала в п.Березово</t>
  </si>
  <si>
    <t>Строительство, водопроводных магистральных сетей для обеспечения централизованным водоснабжением в населенных пунктах</t>
  </si>
  <si>
    <t>4.2</t>
  </si>
  <si>
    <t>1.4</t>
  </si>
  <si>
    <t>Строительство блочно-модульной котельной на 9 мВт в пгт. Березово (ПИР)</t>
  </si>
  <si>
    <t>Поставка, выполнение монтажа и пуско-наладочные работы по объекту: "Дизельная электростанция п.Сосьва</t>
  </si>
  <si>
    <t>5.6</t>
  </si>
  <si>
    <t>5.7</t>
  </si>
  <si>
    <t>5.10</t>
  </si>
  <si>
    <t>5.11</t>
  </si>
  <si>
    <t>5.12</t>
  </si>
  <si>
    <t>Замещение бензина  и дизельного топлива, используемых транспортными средствами  в качестве моторного топлива, природным газом, газовыми смесями, сжиженным углеводородным газом, электрической энергией с учетом доступности использования близости расположения к источникам природного газа , газовых смесей, электрической энергии и экономической целесообразности такого замещения, а также с учетом тарифного регулирования и доступности гражданам платы</t>
  </si>
  <si>
    <t>Задача 2.  "Проведение информационно-разъяснительной работы"</t>
  </si>
  <si>
    <t>6 2</t>
  </si>
  <si>
    <t>итого по Задаче 2</t>
  </si>
  <si>
    <t>Прединвестиционная подготовка проектов и мероприятий в области энергосбережения и повышения энергетической эффективности, включая разработку технико-экономических обоснований, бизнес-планов, разработку схем теплоснабжения, водоснабжения и водоотведения</t>
  </si>
  <si>
    <t>Снижение потребления энергетических ресурсов на собственные нужды  при осуществлении регулируемых видов деятельности</t>
  </si>
  <si>
    <t>5.13</t>
  </si>
  <si>
    <t>5.14</t>
  </si>
  <si>
    <t>Сокращение объемов электрической энергии, используемой при передаче (транспортировке) воды</t>
  </si>
  <si>
    <t>Сокращение потерь воды при ее передаче.</t>
  </si>
  <si>
    <t>5.15</t>
  </si>
  <si>
    <t>5.16</t>
  </si>
  <si>
    <t>Расширение использования в качестве источников энергии вторичных энергетических ресурсов и(или) возобновляемых источников энергии</t>
  </si>
  <si>
    <t>Сокращение потерь электрической энергии, тепловой энергии при их передаче.</t>
  </si>
  <si>
    <t>Информационная поддержка и пропаганда энергосбережения и повышение энегетической эффективности на территории муниципального образования, направленные  в том числе на создание демонстрационных центров в области энергосбережения и повышения энергетической эффективности, информирование потребителей о возможности заключения энергосервисных договоров (контрактов) и об особенностях их заключения, об энергетической эффективности бытовых энергопотребляющих устройств и других товаров, в отношении которых в соответствии с законодательством РФ  предусмотрено определение классов их энергетической эффективности либо применяется добровольная маркировка энергетической эффективности.</t>
  </si>
  <si>
    <t>Выявление  бесхозяйных объектов недвижимого имущества, используемых для передачи электрической и тепловой энергии, воды, по организации постановки в установленном порядке таких объектов на учет  в качестве  бесхозяйных объектов недвижимого имущества и признанию права муниципальной собственности на такие бесхозяйные объекты недвижимого  имущества</t>
  </si>
  <si>
    <t xml:space="preserve">Организация порядка управления (эксплуатации) бесхозяйными объектами недвижимого имущества, используемыми для передачи электрической и тепловой энергии, воды, с момента выявления таких объектов. </t>
  </si>
  <si>
    <t>Разработка схем водоснабжения и водоотведения в населенных пунктах Березовского района</t>
  </si>
  <si>
    <t>см. подпрограмму 6</t>
  </si>
  <si>
    <t xml:space="preserve">Администрации городских и сельских поселений </t>
  </si>
  <si>
    <r>
      <t xml:space="preserve">Комплексная реконструкция </t>
    </r>
    <r>
      <rPr>
        <sz val="9"/>
        <color rgb="FFFF0000"/>
        <rFont val="Arial"/>
        <family val="2"/>
        <charset val="204"/>
      </rPr>
      <t>систем</t>
    </r>
    <r>
      <rPr>
        <sz val="9"/>
        <rFont val="Arial"/>
        <family val="2"/>
        <charset val="204"/>
      </rPr>
      <t xml:space="preserve"> электроснабжения п. Сосьва</t>
    </r>
  </si>
  <si>
    <t>1.3.5</t>
  </si>
  <si>
    <t xml:space="preserve"> Строительство блочно-модульных водоочистных сооружений (доочистска) производительностью 10 куб.м./сутки в национальной части д. Хулимсунт (ПИР) </t>
  </si>
  <si>
    <t>Установка ВОС  в Няксимволь на 150 куб.м./сут</t>
  </si>
  <si>
    <t>Участие в  региональных конкурсах</t>
  </si>
  <si>
    <t>5,8</t>
  </si>
  <si>
    <t>5.9</t>
  </si>
  <si>
    <t>Задача 2.  "Повышение энергетической эффективности возможное с использованием внебюджетных средств, полученных также с применением регулируемых цен (тарифов)"</t>
  </si>
  <si>
    <t>Приложение 2  к постановлению администрации Березовского района         от 26.02.2015 № 307</t>
  </si>
</sst>
</file>

<file path=xl/styles.xml><?xml version="1.0" encoding="utf-8"?>
<styleSheet xmlns="http://schemas.openxmlformats.org/spreadsheetml/2006/main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00&quot;р.&quot;_-;\-* #,##0.0000&quot;р.&quot;_-;_-* &quot;-&quot;??&quot;р.&quot;_-;_-@_-"/>
    <numFmt numFmtId="165" formatCode="#,##0.00_ ;\-#,##0.00\ "/>
    <numFmt numFmtId="166" formatCode="#,##0.00_р_."/>
    <numFmt numFmtId="167" formatCode="0.0"/>
  </numFmts>
  <fonts count="12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color indexed="81"/>
      <name val="Tahoma"/>
      <charset val="204"/>
    </font>
    <font>
      <b/>
      <sz val="8"/>
      <color indexed="81"/>
      <name val="Tahoma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rgb="FFFF0000"/>
      <name val="Arial"/>
      <family val="2"/>
      <charset val="204"/>
    </font>
    <font>
      <sz val="9"/>
      <color rgb="FF002060"/>
      <name val="Arial"/>
      <family val="2"/>
      <charset val="204"/>
    </font>
    <font>
      <b/>
      <sz val="9"/>
      <color rgb="FF002060"/>
      <name val="Arial"/>
      <family val="2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44" fontId="0" fillId="0" borderId="0" applyNumberFormat="0" applyAlignment="0"/>
    <xf numFmtId="43" fontId="1" fillId="0" borderId="0" applyFont="0" applyFill="0" applyBorder="0" applyAlignment="0" applyProtection="0"/>
  </cellStyleXfs>
  <cellXfs count="158">
    <xf numFmtId="44" fontId="0" fillId="0" borderId="0" xfId="0"/>
    <xf numFmtId="44" fontId="0" fillId="0" borderId="0" xfId="0" applyAlignment="1"/>
    <xf numFmtId="44" fontId="0" fillId="0" borderId="0" xfId="0" applyBorder="1"/>
    <xf numFmtId="43" fontId="0" fillId="0" borderId="0" xfId="1" applyFont="1"/>
    <xf numFmtId="165" fontId="0" fillId="0" borderId="2" xfId="0" applyNumberFormat="1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horizontal="center" wrapText="1"/>
    </xf>
    <xf numFmtId="165" fontId="0" fillId="0" borderId="0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Border="1" applyAlignment="1">
      <alignment horizontal="center" wrapText="1"/>
    </xf>
    <xf numFmtId="44" fontId="6" fillId="0" borderId="0" xfId="0" applyFont="1" applyBorder="1"/>
    <xf numFmtId="44" fontId="6" fillId="0" borderId="0" xfId="0" applyFont="1" applyBorder="1" applyAlignment="1">
      <alignment horizontal="right"/>
    </xf>
    <xf numFmtId="44" fontId="7" fillId="0" borderId="1" xfId="0" applyFont="1" applyFill="1" applyBorder="1" applyAlignment="1">
      <alignment horizontal="center" wrapText="1"/>
    </xf>
    <xf numFmtId="44" fontId="6" fillId="0" borderId="1" xfId="0" applyFont="1" applyFill="1" applyBorder="1" applyAlignment="1">
      <alignment wrapText="1"/>
    </xf>
    <xf numFmtId="44" fontId="7" fillId="0" borderId="1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/>
    </xf>
    <xf numFmtId="44" fontId="7" fillId="2" borderId="1" xfId="0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horizontal="center" wrapText="1"/>
    </xf>
    <xf numFmtId="44" fontId="6" fillId="2" borderId="1" xfId="0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 wrapText="1"/>
    </xf>
    <xf numFmtId="44" fontId="6" fillId="2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/>
    </xf>
    <xf numFmtId="44" fontId="6" fillId="2" borderId="1" xfId="0" applyFont="1" applyFill="1" applyBorder="1" applyAlignment="1"/>
    <xf numFmtId="44" fontId="6" fillId="2" borderId="1" xfId="0" applyFont="1" applyFill="1" applyBorder="1" applyAlignment="1">
      <alignment wrapText="1"/>
    </xf>
    <xf numFmtId="44" fontId="7" fillId="2" borderId="1" xfId="0" applyFont="1" applyFill="1" applyBorder="1" applyAlignment="1">
      <alignment horizontal="center" wrapText="1"/>
    </xf>
    <xf numFmtId="44" fontId="6" fillId="0" borderId="1" xfId="0" applyFont="1" applyFill="1" applyBorder="1" applyAlignment="1">
      <alignment horizontal="center" wrapText="1"/>
    </xf>
    <xf numFmtId="44" fontId="7" fillId="2" borderId="13" xfId="0" applyFont="1" applyFill="1" applyBorder="1" applyAlignment="1">
      <alignment vertical="center" wrapText="1"/>
    </xf>
    <xf numFmtId="44" fontId="7" fillId="2" borderId="14" xfId="0" applyFont="1" applyFill="1" applyBorder="1" applyAlignment="1">
      <alignment vertical="center" wrapText="1"/>
    </xf>
    <xf numFmtId="44" fontId="7" fillId="2" borderId="15" xfId="0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/>
    </xf>
    <xf numFmtId="44" fontId="10" fillId="0" borderId="1" xfId="0" applyFont="1" applyFill="1" applyBorder="1" applyAlignment="1">
      <alignment horizontal="center"/>
    </xf>
    <xf numFmtId="44" fontId="10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/>
    </xf>
    <xf numFmtId="44" fontId="9" fillId="0" borderId="1" xfId="0" applyFont="1" applyFill="1" applyBorder="1" applyAlignment="1">
      <alignment horizontal="center" wrapText="1"/>
    </xf>
    <xf numFmtId="165" fontId="10" fillId="0" borderId="1" xfId="0" applyNumberFormat="1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 wrapText="1"/>
    </xf>
    <xf numFmtId="2" fontId="6" fillId="2" borderId="1" xfId="0" applyNumberFormat="1" applyFont="1" applyFill="1" applyBorder="1" applyAlignment="1">
      <alignment horizontal="center" wrapText="1"/>
    </xf>
    <xf numFmtId="44" fontId="7" fillId="2" borderId="1" xfId="0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wrapText="1"/>
    </xf>
    <xf numFmtId="167" fontId="7" fillId="0" borderId="1" xfId="0" applyNumberFormat="1" applyFont="1" applyFill="1" applyBorder="1" applyAlignment="1">
      <alignment horizontal="center" wrapText="1"/>
    </xf>
    <xf numFmtId="167" fontId="6" fillId="0" borderId="1" xfId="0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 wrapText="1"/>
    </xf>
    <xf numFmtId="44" fontId="6" fillId="0" borderId="0" xfId="0" applyFont="1" applyBorder="1" applyAlignment="1">
      <alignment horizontal="left" vertical="center" wrapText="1"/>
    </xf>
    <xf numFmtId="44" fontId="11" fillId="0" borderId="0" xfId="0" applyFont="1"/>
    <xf numFmtId="165" fontId="0" fillId="0" borderId="1" xfId="0" applyNumberFormat="1" applyFill="1" applyBorder="1" applyAlignment="1">
      <alignment horizontal="center" wrapText="1"/>
    </xf>
    <xf numFmtId="49" fontId="6" fillId="2" borderId="12" xfId="0" applyNumberFormat="1" applyFont="1" applyFill="1" applyBorder="1" applyAlignment="1">
      <alignment horizontal="center" vertical="center" wrapText="1"/>
    </xf>
    <xf numFmtId="44" fontId="6" fillId="2" borderId="1" xfId="0" applyFont="1" applyFill="1" applyBorder="1" applyAlignment="1">
      <alignment horizontal="center" vertical="center" wrapText="1"/>
    </xf>
    <xf numFmtId="44" fontId="6" fillId="0" borderId="1" xfId="0" applyFont="1" applyFill="1" applyBorder="1" applyAlignment="1">
      <alignment horizontal="center" vertical="center" wrapText="1"/>
    </xf>
    <xf numFmtId="44" fontId="9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 wrapText="1"/>
    </xf>
    <xf numFmtId="44" fontId="7" fillId="2" borderId="1" xfId="0" applyFont="1" applyFill="1" applyBorder="1" applyAlignment="1">
      <alignment horizontal="center"/>
    </xf>
    <xf numFmtId="44" fontId="6" fillId="0" borderId="0" xfId="0" applyFont="1" applyBorder="1" applyAlignment="1">
      <alignment horizontal="center" vertical="center" wrapText="1"/>
    </xf>
    <xf numFmtId="44" fontId="6" fillId="2" borderId="1" xfId="0" applyFont="1" applyFill="1" applyBorder="1" applyAlignment="1"/>
    <xf numFmtId="44" fontId="7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4" fontId="7" fillId="0" borderId="1" xfId="0" applyFont="1" applyFill="1" applyBorder="1" applyAlignment="1">
      <alignment horizontal="center" wrapText="1"/>
    </xf>
    <xf numFmtId="44" fontId="6" fillId="0" borderId="1" xfId="0" applyFont="1" applyFill="1" applyBorder="1" applyAlignment="1"/>
    <xf numFmtId="44" fontId="7" fillId="0" borderId="1" xfId="0" applyFont="1" applyFill="1" applyBorder="1" applyAlignment="1">
      <alignment wrapText="1"/>
    </xf>
    <xf numFmtId="44" fontId="6" fillId="0" borderId="1" xfId="0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44" fontId="7" fillId="2" borderId="1" xfId="0" applyFont="1" applyFill="1" applyBorder="1" applyAlignment="1">
      <alignment horizontal="center" vertical="center" wrapText="1"/>
    </xf>
    <xf numFmtId="44" fontId="6" fillId="2" borderId="3" xfId="0" applyFont="1" applyFill="1" applyBorder="1" applyAlignment="1">
      <alignment horizontal="center" vertical="center" wrapText="1"/>
    </xf>
    <xf numFmtId="44" fontId="6" fillId="2" borderId="4" xfId="0" applyFont="1" applyFill="1" applyBorder="1" applyAlignment="1">
      <alignment horizontal="center" vertical="center" wrapText="1"/>
    </xf>
    <xf numFmtId="44" fontId="6" fillId="2" borderId="5" xfId="0" applyFont="1" applyFill="1" applyBorder="1" applyAlignment="1">
      <alignment horizontal="center" vertical="center" wrapText="1"/>
    </xf>
    <xf numFmtId="44" fontId="6" fillId="2" borderId="2" xfId="0" applyFont="1" applyFill="1" applyBorder="1" applyAlignment="1">
      <alignment horizontal="center" vertical="center" wrapText="1"/>
    </xf>
    <xf numFmtId="44" fontId="6" fillId="2" borderId="0" xfId="0" applyFont="1" applyFill="1" applyBorder="1" applyAlignment="1">
      <alignment horizontal="center" vertical="center" wrapText="1"/>
    </xf>
    <xf numFmtId="44" fontId="6" fillId="2" borderId="6" xfId="0" applyFont="1" applyFill="1" applyBorder="1" applyAlignment="1">
      <alignment horizontal="center" vertical="center" wrapText="1"/>
    </xf>
    <xf numFmtId="44" fontId="6" fillId="2" borderId="7" xfId="0" applyFont="1" applyFill="1" applyBorder="1" applyAlignment="1">
      <alignment horizontal="center" vertical="center" wrapText="1"/>
    </xf>
    <xf numFmtId="44" fontId="6" fillId="2" borderId="8" xfId="0" applyFont="1" applyFill="1" applyBorder="1" applyAlignment="1">
      <alignment horizontal="center" vertical="center" wrapText="1"/>
    </xf>
    <xf numFmtId="44" fontId="6" fillId="2" borderId="9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4" fontId="6" fillId="0" borderId="1" xfId="0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44" fontId="6" fillId="2" borderId="1" xfId="0" applyFont="1" applyFill="1" applyBorder="1"/>
    <xf numFmtId="0" fontId="7" fillId="0" borderId="1" xfId="0" applyNumberFormat="1" applyFont="1" applyFill="1" applyBorder="1" applyAlignment="1">
      <alignment horizontal="center" wrapText="1"/>
    </xf>
    <xf numFmtId="44" fontId="7" fillId="0" borderId="0" xfId="0" applyFont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center" vertical="center" wrapText="1"/>
    </xf>
    <xf numFmtId="44" fontId="7" fillId="2" borderId="3" xfId="0" applyFont="1" applyFill="1" applyBorder="1" applyAlignment="1">
      <alignment horizontal="center" vertical="center" wrapText="1"/>
    </xf>
    <xf numFmtId="44" fontId="7" fillId="2" borderId="4" xfId="0" applyFont="1" applyFill="1" applyBorder="1" applyAlignment="1">
      <alignment horizontal="center" vertical="center" wrapText="1"/>
    </xf>
    <xf numFmtId="44" fontId="7" fillId="2" borderId="5" xfId="0" applyFont="1" applyFill="1" applyBorder="1" applyAlignment="1">
      <alignment horizontal="center" vertical="center" wrapText="1"/>
    </xf>
    <xf numFmtId="44" fontId="7" fillId="2" borderId="2" xfId="0" applyFont="1" applyFill="1" applyBorder="1" applyAlignment="1">
      <alignment horizontal="center" vertical="center" wrapText="1"/>
    </xf>
    <xf numFmtId="44" fontId="7" fillId="2" borderId="0" xfId="0" applyFont="1" applyFill="1" applyBorder="1" applyAlignment="1">
      <alignment horizontal="center" vertical="center" wrapText="1"/>
    </xf>
    <xf numFmtId="44" fontId="7" fillId="2" borderId="6" xfId="0" applyFont="1" applyFill="1" applyBorder="1" applyAlignment="1">
      <alignment horizontal="center" vertical="center" wrapText="1"/>
    </xf>
    <xf numFmtId="44" fontId="7" fillId="2" borderId="7" xfId="0" applyFont="1" applyFill="1" applyBorder="1" applyAlignment="1">
      <alignment horizontal="center" vertical="center" wrapText="1"/>
    </xf>
    <xf numFmtId="44" fontId="7" fillId="2" borderId="8" xfId="0" applyFont="1" applyFill="1" applyBorder="1" applyAlignment="1">
      <alignment horizontal="center" vertical="center" wrapText="1"/>
    </xf>
    <xf numFmtId="44" fontId="7" fillId="2" borderId="9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/>
    </xf>
    <xf numFmtId="44" fontId="7" fillId="2" borderId="1" xfId="0" applyFont="1" applyFill="1" applyBorder="1" applyAlignment="1">
      <alignment horizontal="center" wrapText="1"/>
    </xf>
    <xf numFmtId="44" fontId="7" fillId="2" borderId="3" xfId="0" applyFont="1" applyFill="1" applyBorder="1" applyAlignment="1">
      <alignment horizontal="left" vertical="center" wrapText="1"/>
    </xf>
    <xf numFmtId="44" fontId="7" fillId="2" borderId="4" xfId="0" applyFont="1" applyFill="1" applyBorder="1" applyAlignment="1">
      <alignment horizontal="left" vertical="center" wrapText="1"/>
    </xf>
    <xf numFmtId="44" fontId="7" fillId="2" borderId="5" xfId="0" applyFont="1" applyFill="1" applyBorder="1" applyAlignment="1">
      <alignment horizontal="left" vertical="center" wrapText="1"/>
    </xf>
    <xf numFmtId="44" fontId="7" fillId="2" borderId="2" xfId="0" applyFont="1" applyFill="1" applyBorder="1" applyAlignment="1">
      <alignment horizontal="left" vertical="center" wrapText="1"/>
    </xf>
    <xf numFmtId="44" fontId="7" fillId="2" borderId="0" xfId="0" applyFont="1" applyFill="1" applyBorder="1" applyAlignment="1">
      <alignment horizontal="left" vertical="center" wrapText="1"/>
    </xf>
    <xf numFmtId="44" fontId="7" fillId="2" borderId="6" xfId="0" applyFont="1" applyFill="1" applyBorder="1" applyAlignment="1">
      <alignment horizontal="left" vertical="center" wrapText="1"/>
    </xf>
    <xf numFmtId="44" fontId="7" fillId="2" borderId="7" xfId="0" applyFont="1" applyFill="1" applyBorder="1" applyAlignment="1">
      <alignment horizontal="left" vertical="center" wrapText="1"/>
    </xf>
    <xf numFmtId="44" fontId="7" fillId="2" borderId="8" xfId="0" applyFont="1" applyFill="1" applyBorder="1" applyAlignment="1">
      <alignment horizontal="left" vertical="center" wrapText="1"/>
    </xf>
    <xf numFmtId="44" fontId="7" fillId="2" borderId="9" xfId="0" applyFont="1" applyFill="1" applyBorder="1" applyAlignment="1">
      <alignment horizontal="left" vertical="center" wrapText="1"/>
    </xf>
    <xf numFmtId="44" fontId="6" fillId="0" borderId="4" xfId="0" applyFont="1" applyBorder="1" applyAlignment="1">
      <alignment horizontal="left" vertical="center" wrapText="1"/>
    </xf>
    <xf numFmtId="44" fontId="6" fillId="0" borderId="5" xfId="0" applyFont="1" applyBorder="1" applyAlignment="1">
      <alignment horizontal="left" vertical="center" wrapText="1"/>
    </xf>
    <xf numFmtId="44" fontId="6" fillId="0" borderId="0" xfId="0" applyFont="1" applyAlignment="1">
      <alignment horizontal="left" vertical="center" wrapText="1"/>
    </xf>
    <xf numFmtId="44" fontId="6" fillId="0" borderId="6" xfId="0" applyFont="1" applyBorder="1" applyAlignment="1">
      <alignment horizontal="left" vertical="center" wrapText="1"/>
    </xf>
    <xf numFmtId="44" fontId="6" fillId="0" borderId="8" xfId="0" applyFont="1" applyBorder="1" applyAlignment="1">
      <alignment horizontal="left" vertical="center" wrapText="1"/>
    </xf>
    <xf numFmtId="44" fontId="6" fillId="0" borderId="9" xfId="0" applyFont="1" applyBorder="1" applyAlignment="1">
      <alignment horizontal="left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166" fontId="7" fillId="2" borderId="10" xfId="0" applyNumberFormat="1" applyFont="1" applyFill="1" applyBorder="1" applyAlignment="1">
      <alignment horizontal="center" vertical="center" wrapText="1"/>
    </xf>
    <xf numFmtId="166" fontId="7" fillId="2" borderId="11" xfId="0" applyNumberFormat="1" applyFont="1" applyFill="1" applyBorder="1" applyAlignment="1">
      <alignment horizontal="center" vertical="center" wrapText="1"/>
    </xf>
    <xf numFmtId="44" fontId="6" fillId="2" borderId="13" xfId="0" applyFont="1" applyFill="1" applyBorder="1" applyAlignment="1">
      <alignment horizontal="center" vertical="center" wrapText="1"/>
    </xf>
    <xf numFmtId="44" fontId="6" fillId="2" borderId="14" xfId="0" applyFont="1" applyFill="1" applyBorder="1" applyAlignment="1">
      <alignment horizontal="center" vertical="center" wrapText="1"/>
    </xf>
    <xf numFmtId="44" fontId="6" fillId="2" borderId="15" xfId="0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44" fontId="6" fillId="2" borderId="13" xfId="0" applyFont="1" applyFill="1" applyBorder="1" applyAlignment="1">
      <alignment horizontal="center" wrapText="1"/>
    </xf>
    <xf numFmtId="44" fontId="6" fillId="2" borderId="14" xfId="0" applyFont="1" applyFill="1" applyBorder="1" applyAlignment="1">
      <alignment horizontal="center" wrapText="1"/>
    </xf>
    <xf numFmtId="44" fontId="6" fillId="2" borderId="15" xfId="0" applyFont="1" applyFill="1" applyBorder="1" applyAlignment="1">
      <alignment horizont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11" fillId="0" borderId="7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44" fontId="7" fillId="0" borderId="1" xfId="0" applyFont="1" applyFill="1" applyBorder="1" applyAlignment="1">
      <alignment horizontal="left" vertical="center" wrapText="1"/>
    </xf>
    <xf numFmtId="44" fontId="7" fillId="2" borderId="13" xfId="0" applyFont="1" applyFill="1" applyBorder="1" applyAlignment="1">
      <alignment horizontal="center" vertical="center" wrapText="1"/>
    </xf>
    <xf numFmtId="44" fontId="7" fillId="2" borderId="14" xfId="0" applyFont="1" applyFill="1" applyBorder="1" applyAlignment="1">
      <alignment horizontal="center" vertical="center" wrapText="1"/>
    </xf>
    <xf numFmtId="44" fontId="7" fillId="2" borderId="15" xfId="0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0" fontId="7" fillId="0" borderId="13" xfId="0" applyNumberFormat="1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54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11" sqref="A11"/>
      <selection pane="bottomRight" activeCell="B10" sqref="B10:D12"/>
    </sheetView>
  </sheetViews>
  <sheetFormatPr defaultRowHeight="12.75"/>
  <cols>
    <col min="1" max="1" width="5.140625" customWidth="1"/>
    <col min="3" max="3" width="25" customWidth="1"/>
    <col min="4" max="4" width="23.5703125" hidden="1" customWidth="1"/>
    <col min="5" max="5" width="1.140625" hidden="1" customWidth="1"/>
    <col min="6" max="6" width="6.7109375" customWidth="1"/>
    <col min="7" max="7" width="5.42578125" customWidth="1"/>
    <col min="8" max="8" width="2.42578125" customWidth="1"/>
    <col min="9" max="9" width="13" customWidth="1"/>
    <col min="10" max="10" width="11.85546875" customWidth="1"/>
    <col min="11" max="11" width="10.5703125" customWidth="1"/>
    <col min="12" max="13" width="10.28515625" customWidth="1"/>
    <col min="14" max="14" width="11.140625" customWidth="1"/>
    <col min="15" max="15" width="8" customWidth="1"/>
    <col min="16" max="16" width="8.140625" customWidth="1"/>
    <col min="17" max="17" width="8.7109375" customWidth="1"/>
    <col min="18" max="18" width="13.85546875" bestFit="1" customWidth="1"/>
    <col min="19" max="19" width="11.42578125" bestFit="1" customWidth="1"/>
  </cols>
  <sheetData>
    <row r="1" spans="1:21" ht="13.5" customHeight="1">
      <c r="A1" s="9"/>
      <c r="B1" s="9"/>
      <c r="C1" s="9"/>
      <c r="D1" s="9"/>
      <c r="E1" s="9"/>
      <c r="F1" s="9"/>
      <c r="G1" s="9"/>
      <c r="H1" s="9"/>
      <c r="I1" s="9"/>
      <c r="J1" s="9"/>
      <c r="K1" s="10"/>
      <c r="L1" s="57" t="s">
        <v>139</v>
      </c>
      <c r="M1" s="57"/>
      <c r="N1" s="57"/>
      <c r="O1" s="57"/>
      <c r="P1" s="57"/>
      <c r="Q1" s="57"/>
    </row>
    <row r="2" spans="1:21" ht="42.75" customHeight="1">
      <c r="A2" s="9"/>
      <c r="B2" s="9"/>
      <c r="C2" s="9"/>
      <c r="D2" s="9"/>
      <c r="E2" s="9"/>
      <c r="F2" s="9"/>
      <c r="G2" s="9"/>
      <c r="H2" s="9"/>
      <c r="I2" s="9"/>
      <c r="J2" s="9"/>
      <c r="K2" s="10"/>
      <c r="L2" s="57"/>
      <c r="M2" s="57"/>
      <c r="N2" s="57"/>
      <c r="O2" s="57"/>
      <c r="P2" s="57"/>
      <c r="Q2" s="57"/>
    </row>
    <row r="3" spans="1:21" ht="18.75" customHeight="1">
      <c r="A3" s="9"/>
      <c r="B3" s="81" t="s">
        <v>28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9"/>
      <c r="Q3" s="9"/>
    </row>
    <row r="4" spans="1:21" ht="23.25" customHeight="1">
      <c r="A4" s="63" t="s">
        <v>11</v>
      </c>
      <c r="B4" s="61" t="s">
        <v>29</v>
      </c>
      <c r="C4" s="61"/>
      <c r="D4" s="61"/>
      <c r="E4" s="11"/>
      <c r="F4" s="61" t="s">
        <v>53</v>
      </c>
      <c r="G4" s="61"/>
      <c r="H4" s="61"/>
      <c r="I4" s="61" t="s">
        <v>9</v>
      </c>
      <c r="J4" s="80" t="s">
        <v>6</v>
      </c>
      <c r="K4" s="77"/>
      <c r="L4" s="77"/>
      <c r="M4" s="77"/>
      <c r="N4" s="77"/>
      <c r="O4" s="77"/>
      <c r="P4" s="62"/>
      <c r="Q4" s="62"/>
    </row>
    <row r="5" spans="1:21" ht="29.25" customHeight="1">
      <c r="A5" s="64"/>
      <c r="B5" s="77"/>
      <c r="C5" s="77"/>
      <c r="D5" s="77"/>
      <c r="E5" s="12"/>
      <c r="F5" s="61"/>
      <c r="G5" s="61"/>
      <c r="H5" s="61"/>
      <c r="I5" s="64"/>
      <c r="J5" s="13" t="s">
        <v>0</v>
      </c>
      <c r="K5" s="14">
        <v>2014</v>
      </c>
      <c r="L5" s="14">
        <v>2015</v>
      </c>
      <c r="M5" s="14">
        <v>2016</v>
      </c>
      <c r="N5" s="14">
        <v>2017</v>
      </c>
      <c r="O5" s="14">
        <v>2018</v>
      </c>
      <c r="P5" s="14">
        <v>2019</v>
      </c>
      <c r="Q5" s="157">
        <v>2020</v>
      </c>
      <c r="R5" s="2"/>
      <c r="S5" s="2"/>
      <c r="T5" s="2"/>
      <c r="U5" s="2"/>
    </row>
    <row r="6" spans="1:21">
      <c r="A6" s="15">
        <v>1</v>
      </c>
      <c r="B6" s="82">
        <v>2</v>
      </c>
      <c r="C6" s="82"/>
      <c r="D6" s="82"/>
      <c r="E6" s="15"/>
      <c r="F6" s="82">
        <v>3</v>
      </c>
      <c r="G6" s="82"/>
      <c r="H6" s="82"/>
      <c r="I6" s="15">
        <v>4</v>
      </c>
      <c r="J6" s="15">
        <v>5</v>
      </c>
      <c r="K6" s="15">
        <v>6</v>
      </c>
      <c r="L6" s="15">
        <v>7</v>
      </c>
      <c r="M6" s="15">
        <v>8</v>
      </c>
      <c r="N6" s="15">
        <v>9</v>
      </c>
      <c r="O6" s="15">
        <v>10</v>
      </c>
      <c r="P6" s="15">
        <v>11</v>
      </c>
      <c r="Q6" s="15">
        <v>12</v>
      </c>
    </row>
    <row r="7" spans="1:21" ht="18.75" customHeight="1">
      <c r="A7" s="61" t="s">
        <v>5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62"/>
      <c r="Q7" s="62"/>
    </row>
    <row r="8" spans="1:21" ht="18.75" customHeight="1">
      <c r="A8" s="61" t="s">
        <v>32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62"/>
      <c r="Q8" s="62"/>
    </row>
    <row r="9" spans="1:21" ht="18" customHeight="1">
      <c r="A9" s="61" t="s">
        <v>49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</row>
    <row r="10" spans="1:21" s="1" customFormat="1" ht="14.25" customHeight="1">
      <c r="A10" s="65" t="s">
        <v>19</v>
      </c>
      <c r="B10" s="78" t="s">
        <v>52</v>
      </c>
      <c r="C10" s="79"/>
      <c r="D10" s="79"/>
      <c r="E10" s="16"/>
      <c r="F10" s="51"/>
      <c r="G10" s="51"/>
      <c r="H10" s="51"/>
      <c r="I10" s="16" t="s">
        <v>10</v>
      </c>
      <c r="J10" s="17">
        <f>J13</f>
        <v>2775.7</v>
      </c>
      <c r="K10" s="17">
        <f>SUM(K11:K12)</f>
        <v>2775.7</v>
      </c>
      <c r="L10" s="17">
        <f t="shared" ref="L10:Q10" si="0">L13</f>
        <v>0</v>
      </c>
      <c r="M10" s="17">
        <f t="shared" si="0"/>
        <v>0</v>
      </c>
      <c r="N10" s="17">
        <f t="shared" si="0"/>
        <v>0</v>
      </c>
      <c r="O10" s="17">
        <f t="shared" si="0"/>
        <v>0</v>
      </c>
      <c r="P10" s="17">
        <f t="shared" si="0"/>
        <v>0</v>
      </c>
      <c r="Q10" s="17">
        <f t="shared" si="0"/>
        <v>0</v>
      </c>
    </row>
    <row r="11" spans="1:21" ht="35.25" customHeight="1">
      <c r="A11" s="66"/>
      <c r="B11" s="79"/>
      <c r="C11" s="79"/>
      <c r="D11" s="79"/>
      <c r="E11" s="16"/>
      <c r="F11" s="51"/>
      <c r="G11" s="51"/>
      <c r="H11" s="51"/>
      <c r="I11" s="18" t="s">
        <v>1</v>
      </c>
      <c r="J11" s="17">
        <f>J14</f>
        <v>2500</v>
      </c>
      <c r="K11" s="19">
        <v>2500</v>
      </c>
      <c r="L11" s="19">
        <f t="shared" ref="L11:Q11" si="1">L14</f>
        <v>0</v>
      </c>
      <c r="M11" s="19">
        <f t="shared" si="1"/>
        <v>0</v>
      </c>
      <c r="N11" s="19">
        <f t="shared" si="1"/>
        <v>0</v>
      </c>
      <c r="O11" s="19">
        <f t="shared" si="1"/>
        <v>0</v>
      </c>
      <c r="P11" s="19">
        <f t="shared" si="1"/>
        <v>0</v>
      </c>
      <c r="Q11" s="19">
        <f t="shared" si="1"/>
        <v>0</v>
      </c>
    </row>
    <row r="12" spans="1:21" ht="26.25" customHeight="1">
      <c r="A12" s="66"/>
      <c r="B12" s="79"/>
      <c r="C12" s="79"/>
      <c r="D12" s="79"/>
      <c r="E12" s="16"/>
      <c r="F12" s="51"/>
      <c r="G12" s="51"/>
      <c r="H12" s="51"/>
      <c r="I12" s="18" t="s">
        <v>82</v>
      </c>
      <c r="J12" s="49">
        <v>275.7</v>
      </c>
      <c r="K12" s="19">
        <f>K15</f>
        <v>275.7</v>
      </c>
      <c r="L12" s="19">
        <f t="shared" ref="L12:Q12" si="2">L15</f>
        <v>0</v>
      </c>
      <c r="M12" s="19">
        <f t="shared" si="2"/>
        <v>0</v>
      </c>
      <c r="N12" s="19">
        <f t="shared" si="2"/>
        <v>0</v>
      </c>
      <c r="O12" s="19">
        <f t="shared" si="2"/>
        <v>0</v>
      </c>
      <c r="P12" s="19">
        <f t="shared" si="2"/>
        <v>0</v>
      </c>
      <c r="Q12" s="19">
        <f t="shared" si="2"/>
        <v>0</v>
      </c>
    </row>
    <row r="13" spans="1:21" ht="15" customHeight="1">
      <c r="A13" s="55" t="s">
        <v>56</v>
      </c>
      <c r="B13" s="52" t="s">
        <v>104</v>
      </c>
      <c r="C13" s="52"/>
      <c r="D13" s="52"/>
      <c r="E13" s="16"/>
      <c r="F13" s="51" t="s">
        <v>54</v>
      </c>
      <c r="G13" s="51"/>
      <c r="H13" s="51"/>
      <c r="I13" s="16" t="s">
        <v>10</v>
      </c>
      <c r="J13" s="17">
        <f>SUM(K13:Q13)</f>
        <v>2775.7</v>
      </c>
      <c r="K13" s="17">
        <f t="shared" ref="K13:Q13" si="3">K14+K15</f>
        <v>2775.7</v>
      </c>
      <c r="L13" s="17">
        <f t="shared" si="3"/>
        <v>0</v>
      </c>
      <c r="M13" s="17">
        <f t="shared" si="3"/>
        <v>0</v>
      </c>
      <c r="N13" s="17">
        <f t="shared" si="3"/>
        <v>0</v>
      </c>
      <c r="O13" s="17">
        <f t="shared" si="3"/>
        <v>0</v>
      </c>
      <c r="P13" s="17">
        <f t="shared" si="3"/>
        <v>0</v>
      </c>
      <c r="Q13" s="17">
        <f t="shared" si="3"/>
        <v>0</v>
      </c>
    </row>
    <row r="14" spans="1:21" ht="38.25" customHeight="1">
      <c r="A14" s="55"/>
      <c r="B14" s="52"/>
      <c r="C14" s="52"/>
      <c r="D14" s="52"/>
      <c r="E14" s="16"/>
      <c r="F14" s="51"/>
      <c r="G14" s="51"/>
      <c r="H14" s="51"/>
      <c r="I14" s="18" t="s">
        <v>1</v>
      </c>
      <c r="J14" s="17">
        <f>SUM(K14:Q14)</f>
        <v>2500</v>
      </c>
      <c r="K14" s="19">
        <v>2500</v>
      </c>
      <c r="L14" s="19">
        <v>0</v>
      </c>
      <c r="M14" s="19">
        <v>0</v>
      </c>
      <c r="N14" s="19">
        <v>0</v>
      </c>
      <c r="O14" s="19">
        <v>0</v>
      </c>
      <c r="P14" s="20">
        <v>0</v>
      </c>
      <c r="Q14" s="20">
        <v>0</v>
      </c>
    </row>
    <row r="15" spans="1:21" ht="27.75" customHeight="1">
      <c r="A15" s="55"/>
      <c r="B15" s="52"/>
      <c r="C15" s="52"/>
      <c r="D15" s="52"/>
      <c r="E15" s="16"/>
      <c r="F15" s="51"/>
      <c r="G15" s="51"/>
      <c r="H15" s="51"/>
      <c r="I15" s="18" t="s">
        <v>82</v>
      </c>
      <c r="J15" s="17">
        <f>SUM(K15:Q15)</f>
        <v>275.7</v>
      </c>
      <c r="K15" s="19">
        <v>275.7</v>
      </c>
      <c r="L15" s="19">
        <v>0</v>
      </c>
      <c r="M15" s="19">
        <v>0</v>
      </c>
      <c r="N15" s="19">
        <v>0</v>
      </c>
      <c r="O15" s="19">
        <v>0</v>
      </c>
      <c r="P15" s="20">
        <v>0</v>
      </c>
      <c r="Q15" s="20">
        <v>0</v>
      </c>
    </row>
    <row r="16" spans="1:21" ht="15.75" customHeight="1">
      <c r="A16" s="65" t="s">
        <v>20</v>
      </c>
      <c r="B16" s="51" t="s">
        <v>77</v>
      </c>
      <c r="C16" s="51"/>
      <c r="D16" s="51"/>
      <c r="E16" s="16"/>
      <c r="F16" s="51"/>
      <c r="G16" s="51"/>
      <c r="H16" s="51"/>
      <c r="I16" s="16" t="s">
        <v>10</v>
      </c>
      <c r="J16" s="17">
        <f>SUM(J32+J36+J40+J44+J48)</f>
        <v>79109.520000000019</v>
      </c>
      <c r="K16" s="17">
        <f t="shared" ref="K16:Q16" si="4">SUM(K32+K36+K40+K44+K48)</f>
        <v>7085.4000000000005</v>
      </c>
      <c r="L16" s="17">
        <f t="shared" si="4"/>
        <v>2085.16</v>
      </c>
      <c r="M16" s="17">
        <f t="shared" si="4"/>
        <v>37507.590000000004</v>
      </c>
      <c r="N16" s="17">
        <f t="shared" si="4"/>
        <v>32131.37</v>
      </c>
      <c r="O16" s="17">
        <f t="shared" si="4"/>
        <v>100</v>
      </c>
      <c r="P16" s="17">
        <f t="shared" si="4"/>
        <v>100</v>
      </c>
      <c r="Q16" s="17">
        <f t="shared" si="4"/>
        <v>100</v>
      </c>
      <c r="R16" s="5"/>
    </row>
    <row r="17" spans="1:19" ht="37.5" customHeight="1">
      <c r="A17" s="65"/>
      <c r="B17" s="51"/>
      <c r="C17" s="51"/>
      <c r="D17" s="51"/>
      <c r="E17" s="16"/>
      <c r="F17" s="51"/>
      <c r="G17" s="51"/>
      <c r="H17" s="51"/>
      <c r="I17" s="18" t="s">
        <v>1</v>
      </c>
      <c r="J17" s="17">
        <f>SUM(J33+J37+J41+J45+J49)</f>
        <v>74726.599999999991</v>
      </c>
      <c r="K17" s="19">
        <f>SUM(K33+K37+K41+K45)</f>
        <v>6588.7</v>
      </c>
      <c r="L17" s="19">
        <v>1980.9</v>
      </c>
      <c r="M17" s="19">
        <f>SUM(M33+M37+M41+M45+M49)</f>
        <v>35632.199999999997</v>
      </c>
      <c r="N17" s="19">
        <f>SUM(N33+N37+N41+N45+N49)</f>
        <v>30524.799999999999</v>
      </c>
      <c r="O17" s="19">
        <f t="shared" ref="O17:Q17" si="5">SUM(O33+O37+O45)</f>
        <v>0</v>
      </c>
      <c r="P17" s="19">
        <f t="shared" si="5"/>
        <v>0</v>
      </c>
      <c r="Q17" s="19">
        <f t="shared" si="5"/>
        <v>0</v>
      </c>
      <c r="R17" s="5"/>
    </row>
    <row r="18" spans="1:19" ht="27" customHeight="1">
      <c r="A18" s="65"/>
      <c r="B18" s="51"/>
      <c r="C18" s="51"/>
      <c r="D18" s="51"/>
      <c r="E18" s="16"/>
      <c r="F18" s="51"/>
      <c r="G18" s="51"/>
      <c r="H18" s="51"/>
      <c r="I18" s="18" t="s">
        <v>82</v>
      </c>
      <c r="J18" s="17">
        <f>SUM(K18:Q18)</f>
        <v>300</v>
      </c>
      <c r="K18" s="19">
        <f>SUM(K34+K38+K42+K46)</f>
        <v>0</v>
      </c>
      <c r="L18" s="19">
        <v>0</v>
      </c>
      <c r="M18" s="19">
        <f t="shared" ref="M18:Q18" si="6">SUM(M34+M38+M42+M46)</f>
        <v>0</v>
      </c>
      <c r="N18" s="19">
        <v>0</v>
      </c>
      <c r="O18" s="19">
        <f t="shared" si="6"/>
        <v>100</v>
      </c>
      <c r="P18" s="19">
        <f t="shared" si="6"/>
        <v>100</v>
      </c>
      <c r="Q18" s="19">
        <f t="shared" si="6"/>
        <v>100</v>
      </c>
      <c r="R18" s="5"/>
    </row>
    <row r="19" spans="1:19" ht="24.75" customHeight="1">
      <c r="A19" s="65"/>
      <c r="B19" s="51"/>
      <c r="C19" s="51"/>
      <c r="D19" s="51"/>
      <c r="E19" s="16"/>
      <c r="F19" s="51"/>
      <c r="G19" s="51"/>
      <c r="H19" s="51"/>
      <c r="I19" s="18" t="s">
        <v>81</v>
      </c>
      <c r="J19" s="17">
        <f>SUM(K19:Q19)</f>
        <v>4082.92</v>
      </c>
      <c r="K19" s="19">
        <f>SUM(K35+K39+K43+K47)</f>
        <v>496.7</v>
      </c>
      <c r="L19" s="19">
        <f t="shared" ref="L19:Q19" si="7">SUM(L35+L39+L43+L47)</f>
        <v>104.25999999999999</v>
      </c>
      <c r="M19" s="19">
        <f>SUM(M35+M39+M43+M47+M51)</f>
        <v>1875.3899999999999</v>
      </c>
      <c r="N19" s="19">
        <f>SUM(N35+N39+N43+N47+N51)</f>
        <v>1606.57</v>
      </c>
      <c r="O19" s="19">
        <f t="shared" si="7"/>
        <v>0</v>
      </c>
      <c r="P19" s="19">
        <f t="shared" si="7"/>
        <v>0</v>
      </c>
      <c r="Q19" s="19">
        <f t="shared" si="7"/>
        <v>0</v>
      </c>
      <c r="R19" s="5"/>
    </row>
    <row r="20" spans="1:19" ht="24" hidden="1" customHeight="1">
      <c r="A20" s="21"/>
      <c r="B20" s="22"/>
      <c r="C20" s="22"/>
      <c r="D20" s="22"/>
      <c r="E20" s="16"/>
      <c r="F20" s="22"/>
      <c r="G20" s="22"/>
      <c r="H20" s="22"/>
      <c r="I20" s="18"/>
      <c r="J20" s="19"/>
      <c r="K20" s="19"/>
      <c r="L20" s="19"/>
      <c r="M20" s="19"/>
      <c r="N20" s="19"/>
      <c r="O20" s="19"/>
      <c r="P20" s="20"/>
      <c r="Q20" s="20"/>
    </row>
    <row r="21" spans="1:19" ht="24" hidden="1" customHeight="1">
      <c r="A21" s="21"/>
      <c r="B21" s="22"/>
      <c r="C21" s="22"/>
      <c r="D21" s="22"/>
      <c r="E21" s="16"/>
      <c r="F21" s="22"/>
      <c r="G21" s="22"/>
      <c r="H21" s="22"/>
      <c r="I21" s="18"/>
      <c r="J21" s="19"/>
      <c r="K21" s="19"/>
      <c r="L21" s="19"/>
      <c r="M21" s="19"/>
      <c r="N21" s="19"/>
      <c r="O21" s="19"/>
      <c r="P21" s="20"/>
      <c r="Q21" s="20"/>
    </row>
    <row r="22" spans="1:19" ht="24" hidden="1" customHeight="1">
      <c r="A22" s="21"/>
      <c r="B22" s="22"/>
      <c r="C22" s="22"/>
      <c r="D22" s="22"/>
      <c r="E22" s="16"/>
      <c r="F22" s="22"/>
      <c r="G22" s="22"/>
      <c r="H22" s="22"/>
      <c r="I22" s="18"/>
      <c r="J22" s="19"/>
      <c r="K22" s="19"/>
      <c r="L22" s="19"/>
      <c r="M22" s="19"/>
      <c r="N22" s="19"/>
      <c r="O22" s="19"/>
      <c r="P22" s="20"/>
      <c r="Q22" s="20"/>
    </row>
    <row r="23" spans="1:19" ht="24" hidden="1" customHeight="1">
      <c r="A23" s="21"/>
      <c r="B23" s="22"/>
      <c r="C23" s="22"/>
      <c r="D23" s="22"/>
      <c r="E23" s="16"/>
      <c r="F23" s="22"/>
      <c r="G23" s="22"/>
      <c r="H23" s="22"/>
      <c r="I23" s="18"/>
      <c r="J23" s="19"/>
      <c r="K23" s="19"/>
      <c r="L23" s="19"/>
      <c r="M23" s="19"/>
      <c r="N23" s="19"/>
      <c r="O23" s="19"/>
      <c r="P23" s="20"/>
      <c r="Q23" s="20"/>
    </row>
    <row r="24" spans="1:19" ht="24" hidden="1" customHeight="1">
      <c r="A24" s="21"/>
      <c r="B24" s="22"/>
      <c r="C24" s="22"/>
      <c r="D24" s="22"/>
      <c r="E24" s="16"/>
      <c r="F24" s="22"/>
      <c r="G24" s="22"/>
      <c r="H24" s="22"/>
      <c r="I24" s="18"/>
      <c r="J24" s="19"/>
      <c r="K24" s="19"/>
      <c r="L24" s="19"/>
      <c r="M24" s="19"/>
      <c r="N24" s="19"/>
      <c r="O24" s="19"/>
      <c r="P24" s="20"/>
      <c r="Q24" s="20"/>
    </row>
    <row r="25" spans="1:19" ht="24" hidden="1" customHeight="1">
      <c r="A25" s="21"/>
      <c r="B25" s="22"/>
      <c r="C25" s="22"/>
      <c r="D25" s="22"/>
      <c r="E25" s="16"/>
      <c r="F25" s="22"/>
      <c r="G25" s="22"/>
      <c r="H25" s="22"/>
      <c r="I25" s="18"/>
      <c r="J25" s="19"/>
      <c r="K25" s="19"/>
      <c r="L25" s="19"/>
      <c r="M25" s="19"/>
      <c r="N25" s="19"/>
      <c r="O25" s="19"/>
      <c r="P25" s="20"/>
      <c r="Q25" s="20"/>
    </row>
    <row r="26" spans="1:19" ht="24" hidden="1" customHeight="1">
      <c r="A26" s="21"/>
      <c r="B26" s="22"/>
      <c r="C26" s="22"/>
      <c r="D26" s="22"/>
      <c r="E26" s="16"/>
      <c r="F26" s="22"/>
      <c r="G26" s="22"/>
      <c r="H26" s="22"/>
      <c r="I26" s="18"/>
      <c r="J26" s="19"/>
      <c r="K26" s="19"/>
      <c r="L26" s="19"/>
      <c r="M26" s="19"/>
      <c r="N26" s="19"/>
      <c r="O26" s="19"/>
      <c r="P26" s="20"/>
      <c r="Q26" s="20"/>
    </row>
    <row r="27" spans="1:19" ht="24" hidden="1" customHeight="1">
      <c r="A27" s="21"/>
      <c r="B27" s="22"/>
      <c r="C27" s="22"/>
      <c r="D27" s="22"/>
      <c r="E27" s="16"/>
      <c r="F27" s="22"/>
      <c r="G27" s="22"/>
      <c r="H27" s="22"/>
      <c r="I27" s="18"/>
      <c r="J27" s="19"/>
      <c r="K27" s="19"/>
      <c r="L27" s="19"/>
      <c r="M27" s="19"/>
      <c r="N27" s="19"/>
      <c r="O27" s="19"/>
      <c r="P27" s="20"/>
      <c r="Q27" s="20"/>
    </row>
    <row r="28" spans="1:19" ht="24" hidden="1" customHeight="1">
      <c r="A28" s="21"/>
      <c r="B28" s="22"/>
      <c r="C28" s="22"/>
      <c r="D28" s="22"/>
      <c r="E28" s="16"/>
      <c r="F28" s="22"/>
      <c r="G28" s="22"/>
      <c r="H28" s="22"/>
      <c r="I28" s="18"/>
      <c r="J28" s="19"/>
      <c r="K28" s="19"/>
      <c r="L28" s="19"/>
      <c r="M28" s="19"/>
      <c r="N28" s="19"/>
      <c r="O28" s="19"/>
      <c r="P28" s="20"/>
      <c r="Q28" s="20"/>
    </row>
    <row r="29" spans="1:19" ht="24" hidden="1" customHeight="1">
      <c r="A29" s="21"/>
      <c r="B29" s="22"/>
      <c r="C29" s="22"/>
      <c r="D29" s="22"/>
      <c r="E29" s="16"/>
      <c r="F29" s="22"/>
      <c r="G29" s="22"/>
      <c r="H29" s="22"/>
      <c r="I29" s="18"/>
      <c r="J29" s="19"/>
      <c r="K29" s="19"/>
      <c r="L29" s="19"/>
      <c r="M29" s="19"/>
      <c r="N29" s="19"/>
      <c r="O29" s="19"/>
      <c r="P29" s="20"/>
      <c r="Q29" s="20"/>
    </row>
    <row r="30" spans="1:19" ht="24" hidden="1" customHeight="1">
      <c r="A30" s="21"/>
      <c r="B30" s="22"/>
      <c r="C30" s="22"/>
      <c r="D30" s="22"/>
      <c r="E30" s="16"/>
      <c r="F30" s="22"/>
      <c r="G30" s="22"/>
      <c r="H30" s="22"/>
      <c r="I30" s="18"/>
      <c r="J30" s="19"/>
      <c r="K30" s="19"/>
      <c r="L30" s="19"/>
      <c r="M30" s="19"/>
      <c r="N30" s="19"/>
      <c r="O30" s="19"/>
      <c r="P30" s="20"/>
      <c r="Q30" s="20"/>
    </row>
    <row r="31" spans="1:19" ht="24" hidden="1" customHeight="1">
      <c r="A31" s="21"/>
      <c r="B31" s="22"/>
      <c r="C31" s="22"/>
      <c r="D31" s="22"/>
      <c r="E31" s="16"/>
      <c r="F31" s="22"/>
      <c r="G31" s="22"/>
      <c r="H31" s="22"/>
      <c r="I31" s="18"/>
      <c r="J31" s="19"/>
      <c r="K31" s="19"/>
      <c r="L31" s="19"/>
      <c r="M31" s="19"/>
      <c r="N31" s="19"/>
      <c r="O31" s="19"/>
      <c r="P31" s="20"/>
      <c r="Q31" s="20"/>
    </row>
    <row r="32" spans="1:19" ht="15" customHeight="1">
      <c r="A32" s="83" t="s">
        <v>57</v>
      </c>
      <c r="B32" s="67" t="s">
        <v>96</v>
      </c>
      <c r="C32" s="68"/>
      <c r="D32" s="69"/>
      <c r="E32" s="16"/>
      <c r="F32" s="51" t="s">
        <v>7</v>
      </c>
      <c r="G32" s="51"/>
      <c r="H32" s="51"/>
      <c r="I32" s="16" t="s">
        <v>10</v>
      </c>
      <c r="J32" s="17">
        <f>SUM(J33:J35)</f>
        <v>11932.800000000001</v>
      </c>
      <c r="K32" s="17">
        <f t="shared" ref="K32:Q32" si="8">SUM(K33:K35)</f>
        <v>1855.4</v>
      </c>
      <c r="L32" s="17">
        <f t="shared" si="8"/>
        <v>294.74</v>
      </c>
      <c r="M32" s="17">
        <f t="shared" si="8"/>
        <v>5175.3099999999995</v>
      </c>
      <c r="N32" s="17">
        <f t="shared" si="8"/>
        <v>4433.5</v>
      </c>
      <c r="O32" s="17">
        <f t="shared" si="8"/>
        <v>57.95</v>
      </c>
      <c r="P32" s="17">
        <f t="shared" si="8"/>
        <v>57.95</v>
      </c>
      <c r="Q32" s="17">
        <f t="shared" si="8"/>
        <v>57.95</v>
      </c>
      <c r="R32" s="155"/>
      <c r="S32" s="2"/>
    </row>
    <row r="33" spans="1:19" ht="36.75" customHeight="1">
      <c r="A33" s="84"/>
      <c r="B33" s="70"/>
      <c r="C33" s="71"/>
      <c r="D33" s="72"/>
      <c r="E33" s="16"/>
      <c r="F33" s="51"/>
      <c r="G33" s="51"/>
      <c r="H33" s="51"/>
      <c r="I33" s="18" t="s">
        <v>1</v>
      </c>
      <c r="J33" s="17">
        <f t="shared" ref="J33:J39" si="9">K33+L33+M33+N33+O33+P33+Q33</f>
        <v>11150.76</v>
      </c>
      <c r="K33" s="19">
        <v>1742.4</v>
      </c>
      <c r="L33" s="19">
        <v>280</v>
      </c>
      <c r="M33" s="19">
        <v>4916.54</v>
      </c>
      <c r="N33" s="19">
        <v>4211.82</v>
      </c>
      <c r="O33" s="19">
        <v>0</v>
      </c>
      <c r="P33" s="20">
        <v>0</v>
      </c>
      <c r="Q33" s="20">
        <v>0</v>
      </c>
      <c r="R33" s="155"/>
      <c r="S33" s="2"/>
    </row>
    <row r="34" spans="1:19" ht="26.25" customHeight="1">
      <c r="A34" s="84"/>
      <c r="B34" s="70"/>
      <c r="C34" s="71"/>
      <c r="D34" s="72"/>
      <c r="E34" s="16"/>
      <c r="F34" s="51"/>
      <c r="G34" s="51"/>
      <c r="H34" s="51"/>
      <c r="I34" s="18" t="s">
        <v>82</v>
      </c>
      <c r="J34" s="17">
        <f t="shared" si="9"/>
        <v>173.85000000000002</v>
      </c>
      <c r="K34" s="19">
        <v>0</v>
      </c>
      <c r="L34" s="19">
        <v>0</v>
      </c>
      <c r="M34" s="19">
        <v>0</v>
      </c>
      <c r="N34" s="19">
        <v>0</v>
      </c>
      <c r="O34" s="19">
        <v>57.95</v>
      </c>
      <c r="P34" s="20">
        <v>57.95</v>
      </c>
      <c r="Q34" s="20">
        <v>57.95</v>
      </c>
      <c r="R34" s="155"/>
      <c r="S34" s="2"/>
    </row>
    <row r="35" spans="1:19" ht="24" customHeight="1">
      <c r="A35" s="84"/>
      <c r="B35" s="70"/>
      <c r="C35" s="71"/>
      <c r="D35" s="72"/>
      <c r="E35" s="16"/>
      <c r="F35" s="51"/>
      <c r="G35" s="51"/>
      <c r="H35" s="51"/>
      <c r="I35" s="18" t="s">
        <v>81</v>
      </c>
      <c r="J35" s="17">
        <f t="shared" si="9"/>
        <v>608.19000000000005</v>
      </c>
      <c r="K35" s="19">
        <v>113</v>
      </c>
      <c r="L35" s="19">
        <v>14.74</v>
      </c>
      <c r="M35" s="19">
        <v>258.77</v>
      </c>
      <c r="N35" s="19">
        <v>221.68</v>
      </c>
      <c r="O35" s="19">
        <v>0</v>
      </c>
      <c r="P35" s="20">
        <v>0</v>
      </c>
      <c r="Q35" s="20">
        <v>0</v>
      </c>
      <c r="R35" s="155"/>
      <c r="S35" s="2"/>
    </row>
    <row r="36" spans="1:19" ht="15.75" customHeight="1">
      <c r="A36" s="84"/>
      <c r="B36" s="70"/>
      <c r="C36" s="71"/>
      <c r="D36" s="72"/>
      <c r="E36" s="16"/>
      <c r="F36" s="51" t="s">
        <v>8</v>
      </c>
      <c r="G36" s="51"/>
      <c r="H36" s="51"/>
      <c r="I36" s="16" t="s">
        <v>10</v>
      </c>
      <c r="J36" s="17">
        <f t="shared" si="9"/>
        <v>44968.62000000001</v>
      </c>
      <c r="K36" s="17">
        <f>SUM(K37:K39)</f>
        <v>3256.64</v>
      </c>
      <c r="L36" s="17">
        <f>SUM(L37:L39)</f>
        <v>1211.3899999999999</v>
      </c>
      <c r="M36" s="17">
        <f t="shared" ref="M36:Q36" si="10">SUM(M37:M39)</f>
        <v>21790.31</v>
      </c>
      <c r="N36" s="17">
        <f t="shared" si="10"/>
        <v>18666.96</v>
      </c>
      <c r="O36" s="17">
        <f t="shared" si="10"/>
        <v>14.44</v>
      </c>
      <c r="P36" s="17">
        <f t="shared" si="10"/>
        <v>14.44</v>
      </c>
      <c r="Q36" s="17">
        <f t="shared" si="10"/>
        <v>14.44</v>
      </c>
      <c r="R36" s="5"/>
    </row>
    <row r="37" spans="1:19" ht="39" customHeight="1">
      <c r="A37" s="84"/>
      <c r="B37" s="70"/>
      <c r="C37" s="71"/>
      <c r="D37" s="72"/>
      <c r="E37" s="16"/>
      <c r="F37" s="51"/>
      <c r="G37" s="51"/>
      <c r="H37" s="51"/>
      <c r="I37" s="18" t="s">
        <v>1</v>
      </c>
      <c r="J37" s="17">
        <f t="shared" si="9"/>
        <v>42597.36</v>
      </c>
      <c r="K37" s="19">
        <v>3012.14</v>
      </c>
      <c r="L37" s="19">
        <v>1150.82</v>
      </c>
      <c r="M37" s="19">
        <v>20700.79</v>
      </c>
      <c r="N37" s="19">
        <v>17733.61</v>
      </c>
      <c r="O37" s="19">
        <v>0</v>
      </c>
      <c r="P37" s="20">
        <v>0</v>
      </c>
      <c r="Q37" s="20">
        <v>0</v>
      </c>
      <c r="R37" s="5"/>
    </row>
    <row r="38" spans="1:19" ht="27.75" customHeight="1">
      <c r="A38" s="84"/>
      <c r="B38" s="70"/>
      <c r="C38" s="71"/>
      <c r="D38" s="72"/>
      <c r="E38" s="16"/>
      <c r="F38" s="51"/>
      <c r="G38" s="51"/>
      <c r="H38" s="51"/>
      <c r="I38" s="18" t="s">
        <v>82</v>
      </c>
      <c r="J38" s="17">
        <f t="shared" si="9"/>
        <v>43.32</v>
      </c>
      <c r="K38" s="19">
        <v>0</v>
      </c>
      <c r="L38" s="19">
        <v>0</v>
      </c>
      <c r="M38" s="19">
        <v>0</v>
      </c>
      <c r="N38" s="19">
        <v>0</v>
      </c>
      <c r="O38" s="19">
        <v>14.44</v>
      </c>
      <c r="P38" s="20">
        <v>14.44</v>
      </c>
      <c r="Q38" s="20">
        <v>14.44</v>
      </c>
      <c r="R38" s="5"/>
    </row>
    <row r="39" spans="1:19" ht="27.75" customHeight="1">
      <c r="A39" s="84"/>
      <c r="B39" s="70"/>
      <c r="C39" s="71"/>
      <c r="D39" s="72"/>
      <c r="E39" s="16"/>
      <c r="F39" s="51"/>
      <c r="G39" s="51"/>
      <c r="H39" s="51"/>
      <c r="I39" s="18" t="s">
        <v>81</v>
      </c>
      <c r="J39" s="17">
        <f t="shared" si="9"/>
        <v>2327.94</v>
      </c>
      <c r="K39" s="19">
        <v>244.5</v>
      </c>
      <c r="L39" s="19">
        <v>60.57</v>
      </c>
      <c r="M39" s="19">
        <v>1089.52</v>
      </c>
      <c r="N39" s="19">
        <v>933.35</v>
      </c>
      <c r="O39" s="19">
        <v>0</v>
      </c>
      <c r="P39" s="20">
        <v>0</v>
      </c>
      <c r="Q39" s="20">
        <v>0</v>
      </c>
      <c r="R39" s="5"/>
      <c r="S39" s="2"/>
    </row>
    <row r="40" spans="1:19" ht="16.5" customHeight="1">
      <c r="A40" s="84"/>
      <c r="B40" s="70"/>
      <c r="C40" s="71"/>
      <c r="D40" s="72"/>
      <c r="E40" s="16"/>
      <c r="F40" s="51" t="s">
        <v>12</v>
      </c>
      <c r="G40" s="51"/>
      <c r="H40" s="51"/>
      <c r="I40" s="16" t="s">
        <v>10</v>
      </c>
      <c r="J40" s="17">
        <f>SUM(K40:Q40)</f>
        <v>10979.57</v>
      </c>
      <c r="K40" s="17">
        <f>SUM(K41:K43)</f>
        <v>966.81000000000006</v>
      </c>
      <c r="L40" s="17">
        <f t="shared" ref="L40:Q40" si="11">SUM(L41:L43)</f>
        <v>291.45999999999998</v>
      </c>
      <c r="M40" s="17">
        <f t="shared" si="11"/>
        <v>5190.7299999999996</v>
      </c>
      <c r="N40" s="17">
        <f t="shared" si="11"/>
        <v>4491.03</v>
      </c>
      <c r="O40" s="17">
        <f t="shared" si="11"/>
        <v>13.18</v>
      </c>
      <c r="P40" s="17">
        <f t="shared" si="11"/>
        <v>13.18</v>
      </c>
      <c r="Q40" s="17">
        <f t="shared" si="11"/>
        <v>13.18</v>
      </c>
      <c r="R40" s="7"/>
      <c r="S40" s="2"/>
    </row>
    <row r="41" spans="1:19" ht="36" customHeight="1">
      <c r="A41" s="84"/>
      <c r="B41" s="70"/>
      <c r="C41" s="71"/>
      <c r="D41" s="72"/>
      <c r="E41" s="16"/>
      <c r="F41" s="51"/>
      <c r="G41" s="51"/>
      <c r="H41" s="51"/>
      <c r="I41" s="18" t="s">
        <v>1</v>
      </c>
      <c r="J41" s="17">
        <f>K41+L41+M41+N41+O41+P41+Q41</f>
        <v>10373.169999999998</v>
      </c>
      <c r="K41" s="19">
        <v>898.61</v>
      </c>
      <c r="L41" s="19">
        <v>276.89</v>
      </c>
      <c r="M41" s="19">
        <v>4931.1899999999996</v>
      </c>
      <c r="N41" s="19">
        <v>4266.4799999999996</v>
      </c>
      <c r="O41" s="19">
        <v>0</v>
      </c>
      <c r="P41" s="20">
        <v>0</v>
      </c>
      <c r="Q41" s="20">
        <v>0</v>
      </c>
      <c r="R41" s="7"/>
    </row>
    <row r="42" spans="1:19" ht="25.5" customHeight="1">
      <c r="A42" s="84"/>
      <c r="B42" s="70"/>
      <c r="C42" s="71"/>
      <c r="D42" s="72"/>
      <c r="E42" s="16"/>
      <c r="F42" s="51"/>
      <c r="G42" s="51"/>
      <c r="H42" s="51"/>
      <c r="I42" s="18" t="s">
        <v>82</v>
      </c>
      <c r="J42" s="17">
        <f>K42+L42+M42+N42+O42+P42+Q42</f>
        <v>39.54</v>
      </c>
      <c r="K42" s="19">
        <v>0</v>
      </c>
      <c r="L42" s="19">
        <v>0</v>
      </c>
      <c r="M42" s="19">
        <v>0</v>
      </c>
      <c r="N42" s="19">
        <v>0</v>
      </c>
      <c r="O42" s="19">
        <v>13.18</v>
      </c>
      <c r="P42" s="20">
        <v>13.18</v>
      </c>
      <c r="Q42" s="20">
        <v>13.18</v>
      </c>
      <c r="R42" s="7"/>
    </row>
    <row r="43" spans="1:19" ht="25.5" customHeight="1">
      <c r="A43" s="84"/>
      <c r="B43" s="70"/>
      <c r="C43" s="71"/>
      <c r="D43" s="72"/>
      <c r="E43" s="16"/>
      <c r="F43" s="51"/>
      <c r="G43" s="51"/>
      <c r="H43" s="51"/>
      <c r="I43" s="18" t="s">
        <v>81</v>
      </c>
      <c r="J43" s="17">
        <f>K43+L43+M43+N43+O43+P43+Q43</f>
        <v>566.86000000000013</v>
      </c>
      <c r="K43" s="19">
        <v>68.2</v>
      </c>
      <c r="L43" s="19">
        <v>14.57</v>
      </c>
      <c r="M43" s="19">
        <v>259.54000000000002</v>
      </c>
      <c r="N43" s="19">
        <v>224.55</v>
      </c>
      <c r="O43" s="19">
        <v>0</v>
      </c>
      <c r="P43" s="20">
        <v>0</v>
      </c>
      <c r="Q43" s="20">
        <v>0</v>
      </c>
      <c r="R43" s="7"/>
    </row>
    <row r="44" spans="1:19" ht="20.25" customHeight="1">
      <c r="A44" s="84"/>
      <c r="B44" s="70"/>
      <c r="C44" s="71"/>
      <c r="D44" s="72"/>
      <c r="E44" s="16"/>
      <c r="F44" s="51" t="s">
        <v>13</v>
      </c>
      <c r="G44" s="51"/>
      <c r="H44" s="51"/>
      <c r="I44" s="16" t="s">
        <v>10</v>
      </c>
      <c r="J44" s="17">
        <f>SUM(K44:Q44)</f>
        <v>10935.740000000002</v>
      </c>
      <c r="K44" s="17">
        <f>SUM(K45:K47)</f>
        <v>1006.55</v>
      </c>
      <c r="L44" s="17">
        <f t="shared" ref="L44:Q44" si="12">SUM(L45:L47)</f>
        <v>287.57</v>
      </c>
      <c r="M44" s="17">
        <f t="shared" si="12"/>
        <v>5169.67</v>
      </c>
      <c r="N44" s="17">
        <f t="shared" si="12"/>
        <v>4428.66</v>
      </c>
      <c r="O44" s="17">
        <f t="shared" si="12"/>
        <v>14.43</v>
      </c>
      <c r="P44" s="17">
        <f t="shared" si="12"/>
        <v>14.43</v>
      </c>
      <c r="Q44" s="17">
        <f t="shared" si="12"/>
        <v>14.43</v>
      </c>
      <c r="R44" s="155"/>
      <c r="S44" s="2"/>
    </row>
    <row r="45" spans="1:19" ht="39.75" customHeight="1">
      <c r="A45" s="84"/>
      <c r="B45" s="70"/>
      <c r="C45" s="71"/>
      <c r="D45" s="72"/>
      <c r="E45" s="16"/>
      <c r="F45" s="51"/>
      <c r="G45" s="51"/>
      <c r="H45" s="51"/>
      <c r="I45" s="18" t="s">
        <v>1</v>
      </c>
      <c r="J45" s="17">
        <f>K45+L45+M45+N45+O45+P45+Q45</f>
        <v>10327.16</v>
      </c>
      <c r="K45" s="19">
        <v>935.55</v>
      </c>
      <c r="L45" s="19">
        <v>273.19</v>
      </c>
      <c r="M45" s="19">
        <v>4911.1899999999996</v>
      </c>
      <c r="N45" s="19">
        <v>4207.2299999999996</v>
      </c>
      <c r="O45" s="19">
        <v>0</v>
      </c>
      <c r="P45" s="20">
        <v>0</v>
      </c>
      <c r="Q45" s="20">
        <v>0</v>
      </c>
      <c r="R45" s="155"/>
      <c r="S45" s="2"/>
    </row>
    <row r="46" spans="1:19" ht="30" customHeight="1">
      <c r="A46" s="84"/>
      <c r="B46" s="70"/>
      <c r="C46" s="71"/>
      <c r="D46" s="72"/>
      <c r="E46" s="16"/>
      <c r="F46" s="51"/>
      <c r="G46" s="51"/>
      <c r="H46" s="51"/>
      <c r="I46" s="18" t="s">
        <v>82</v>
      </c>
      <c r="J46" s="17">
        <f>K46+L46+M46+N46+O46+P46+Q46</f>
        <v>43.29</v>
      </c>
      <c r="K46" s="19">
        <v>0</v>
      </c>
      <c r="L46" s="19">
        <v>0</v>
      </c>
      <c r="M46" s="19">
        <v>0</v>
      </c>
      <c r="N46" s="19">
        <v>0</v>
      </c>
      <c r="O46" s="19">
        <v>14.43</v>
      </c>
      <c r="P46" s="20">
        <v>14.43</v>
      </c>
      <c r="Q46" s="20">
        <v>14.43</v>
      </c>
      <c r="R46" s="155"/>
      <c r="S46" s="2"/>
    </row>
    <row r="47" spans="1:19" ht="24.75" customHeight="1">
      <c r="A47" s="84"/>
      <c r="B47" s="70"/>
      <c r="C47" s="71"/>
      <c r="D47" s="72"/>
      <c r="E47" s="16"/>
      <c r="F47" s="51"/>
      <c r="G47" s="51"/>
      <c r="H47" s="51"/>
      <c r="I47" s="18" t="s">
        <v>81</v>
      </c>
      <c r="J47" s="17">
        <f>K47+L47+M47+N47+O47+P47+Q47</f>
        <v>565.29</v>
      </c>
      <c r="K47" s="19">
        <v>71</v>
      </c>
      <c r="L47" s="19">
        <v>14.38</v>
      </c>
      <c r="M47" s="19">
        <v>258.48</v>
      </c>
      <c r="N47" s="19">
        <v>221.43</v>
      </c>
      <c r="O47" s="19">
        <v>0</v>
      </c>
      <c r="P47" s="20">
        <v>0</v>
      </c>
      <c r="Q47" s="20">
        <v>0</v>
      </c>
      <c r="R47" s="155"/>
      <c r="S47" s="2"/>
    </row>
    <row r="48" spans="1:19" ht="24.75" customHeight="1">
      <c r="A48" s="84"/>
      <c r="B48" s="70"/>
      <c r="C48" s="71"/>
      <c r="D48" s="72"/>
      <c r="E48" s="16"/>
      <c r="F48" s="67" t="s">
        <v>15</v>
      </c>
      <c r="G48" s="68"/>
      <c r="H48" s="69"/>
      <c r="I48" s="16" t="s">
        <v>10</v>
      </c>
      <c r="J48" s="17">
        <f>SUM(K48:Q48)</f>
        <v>292.79000000000002</v>
      </c>
      <c r="K48" s="19">
        <v>0</v>
      </c>
      <c r="L48" s="19">
        <v>0</v>
      </c>
      <c r="M48" s="19">
        <f>SUM(M49:M51)</f>
        <v>181.57000000000002</v>
      </c>
      <c r="N48" s="19">
        <f>SUM(N49:N51)</f>
        <v>111.22</v>
      </c>
      <c r="O48" s="19">
        <v>0</v>
      </c>
      <c r="P48" s="20">
        <v>0</v>
      </c>
      <c r="Q48" s="20">
        <v>0</v>
      </c>
    </row>
    <row r="49" spans="1:17" ht="39.75" customHeight="1">
      <c r="A49" s="84"/>
      <c r="B49" s="70"/>
      <c r="C49" s="71"/>
      <c r="D49" s="72"/>
      <c r="E49" s="16"/>
      <c r="F49" s="70"/>
      <c r="G49" s="71"/>
      <c r="H49" s="72"/>
      <c r="I49" s="18" t="s">
        <v>1</v>
      </c>
      <c r="J49" s="17">
        <f t="shared" ref="J49:J51" si="13">SUM(K49:Q49)</f>
        <v>278.14999999999998</v>
      </c>
      <c r="K49" s="19">
        <v>0</v>
      </c>
      <c r="L49" s="19">
        <v>0</v>
      </c>
      <c r="M49" s="19">
        <v>172.49</v>
      </c>
      <c r="N49" s="19">
        <v>105.66</v>
      </c>
      <c r="O49" s="19">
        <v>0</v>
      </c>
      <c r="P49" s="20">
        <v>0</v>
      </c>
      <c r="Q49" s="20">
        <v>0</v>
      </c>
    </row>
    <row r="50" spans="1:17" ht="24.75" customHeight="1">
      <c r="A50" s="84"/>
      <c r="B50" s="70"/>
      <c r="C50" s="71"/>
      <c r="D50" s="72"/>
      <c r="E50" s="16"/>
      <c r="F50" s="70"/>
      <c r="G50" s="71"/>
      <c r="H50" s="72"/>
      <c r="I50" s="18" t="s">
        <v>82</v>
      </c>
      <c r="J50" s="17">
        <f t="shared" si="13"/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20">
        <v>0</v>
      </c>
      <c r="Q50" s="20">
        <v>0</v>
      </c>
    </row>
    <row r="51" spans="1:17" ht="24.75" customHeight="1">
      <c r="A51" s="85"/>
      <c r="B51" s="73"/>
      <c r="C51" s="74"/>
      <c r="D51" s="75"/>
      <c r="E51" s="16"/>
      <c r="F51" s="73"/>
      <c r="G51" s="74"/>
      <c r="H51" s="75"/>
      <c r="I51" s="18" t="s">
        <v>81</v>
      </c>
      <c r="J51" s="17">
        <f t="shared" si="13"/>
        <v>14.64</v>
      </c>
      <c r="K51" s="19">
        <v>0</v>
      </c>
      <c r="L51" s="19">
        <v>0</v>
      </c>
      <c r="M51" s="19">
        <v>9.08</v>
      </c>
      <c r="N51" s="19">
        <v>5.56</v>
      </c>
      <c r="O51" s="19">
        <v>0</v>
      </c>
      <c r="P51" s="20">
        <v>0</v>
      </c>
      <c r="Q51" s="20">
        <v>0</v>
      </c>
    </row>
    <row r="52" spans="1:17" ht="19.5" customHeight="1">
      <c r="A52" s="60" t="s">
        <v>21</v>
      </c>
      <c r="B52" s="51" t="s">
        <v>62</v>
      </c>
      <c r="C52" s="51"/>
      <c r="D52" s="51"/>
      <c r="E52" s="16"/>
      <c r="F52" s="51" t="s">
        <v>54</v>
      </c>
      <c r="G52" s="51"/>
      <c r="H52" s="51"/>
      <c r="I52" s="16" t="s">
        <v>10</v>
      </c>
      <c r="J52" s="17">
        <f>SUM(J55+J58+J61+J64+J67)</f>
        <v>27734.7</v>
      </c>
      <c r="K52" s="17">
        <f t="shared" ref="K52:Q52" si="14">SUM(K55+K58+K61+K64+K67)</f>
        <v>18545.2</v>
      </c>
      <c r="L52" s="17">
        <f t="shared" si="14"/>
        <v>9189.5</v>
      </c>
      <c r="M52" s="17">
        <f t="shared" si="14"/>
        <v>0</v>
      </c>
      <c r="N52" s="17">
        <f t="shared" si="14"/>
        <v>0</v>
      </c>
      <c r="O52" s="17">
        <f t="shared" si="14"/>
        <v>0</v>
      </c>
      <c r="P52" s="17">
        <f t="shared" si="14"/>
        <v>0</v>
      </c>
      <c r="Q52" s="17">
        <f t="shared" si="14"/>
        <v>0</v>
      </c>
    </row>
    <row r="53" spans="1:17" ht="39" customHeight="1">
      <c r="A53" s="60"/>
      <c r="B53" s="51"/>
      <c r="C53" s="51"/>
      <c r="D53" s="51"/>
      <c r="E53" s="16"/>
      <c r="F53" s="51"/>
      <c r="G53" s="51"/>
      <c r="H53" s="51"/>
      <c r="I53" s="18" t="s">
        <v>1</v>
      </c>
      <c r="J53" s="17">
        <f>SUM(J56+J59+J62+J65)</f>
        <v>26190</v>
      </c>
      <c r="K53" s="17">
        <f t="shared" ref="K53:Q53" si="15">SUM(K56+K59+K62+K65)</f>
        <v>17460</v>
      </c>
      <c r="L53" s="17">
        <f t="shared" si="15"/>
        <v>8730</v>
      </c>
      <c r="M53" s="17">
        <f t="shared" si="15"/>
        <v>0</v>
      </c>
      <c r="N53" s="17">
        <f t="shared" si="15"/>
        <v>0</v>
      </c>
      <c r="O53" s="17">
        <f t="shared" si="15"/>
        <v>0</v>
      </c>
      <c r="P53" s="17">
        <f t="shared" si="15"/>
        <v>0</v>
      </c>
      <c r="Q53" s="17">
        <f t="shared" si="15"/>
        <v>0</v>
      </c>
    </row>
    <row r="54" spans="1:17" ht="30.75" customHeight="1">
      <c r="A54" s="60"/>
      <c r="B54" s="51"/>
      <c r="C54" s="51"/>
      <c r="D54" s="51"/>
      <c r="E54" s="16"/>
      <c r="F54" s="51"/>
      <c r="G54" s="51"/>
      <c r="H54" s="51"/>
      <c r="I54" s="18" t="s">
        <v>82</v>
      </c>
      <c r="J54" s="17">
        <f>SUM(J57+J60+J63+J66+J69)</f>
        <v>1544.7</v>
      </c>
      <c r="K54" s="17">
        <f t="shared" ref="K54:Q54" si="16">SUM(K57+K60+K63+K66+K69)</f>
        <v>1085.2</v>
      </c>
      <c r="L54" s="17">
        <f t="shared" si="16"/>
        <v>459.5</v>
      </c>
      <c r="M54" s="17">
        <f t="shared" si="16"/>
        <v>0</v>
      </c>
      <c r="N54" s="17">
        <f t="shared" si="16"/>
        <v>0</v>
      </c>
      <c r="O54" s="17">
        <f t="shared" si="16"/>
        <v>0</v>
      </c>
      <c r="P54" s="17">
        <f t="shared" si="16"/>
        <v>0</v>
      </c>
      <c r="Q54" s="17">
        <f t="shared" si="16"/>
        <v>0</v>
      </c>
    </row>
    <row r="55" spans="1:17" ht="18.75" customHeight="1">
      <c r="A55" s="76" t="s">
        <v>58</v>
      </c>
      <c r="B55" s="51" t="s">
        <v>55</v>
      </c>
      <c r="C55" s="51"/>
      <c r="D55" s="51"/>
      <c r="E55" s="16"/>
      <c r="F55" s="51" t="s">
        <v>54</v>
      </c>
      <c r="G55" s="51"/>
      <c r="H55" s="51"/>
      <c r="I55" s="16" t="s">
        <v>10</v>
      </c>
      <c r="J55" s="17">
        <v>0</v>
      </c>
      <c r="K55" s="17">
        <v>0</v>
      </c>
      <c r="L55" s="17">
        <v>0</v>
      </c>
      <c r="M55" s="17">
        <v>0</v>
      </c>
      <c r="N55" s="23">
        <v>0</v>
      </c>
      <c r="O55" s="23">
        <v>0</v>
      </c>
      <c r="P55" s="23">
        <v>0</v>
      </c>
      <c r="Q55" s="23">
        <v>0</v>
      </c>
    </row>
    <row r="56" spans="1:17" ht="36.75" customHeight="1">
      <c r="A56" s="76"/>
      <c r="B56" s="51"/>
      <c r="C56" s="51"/>
      <c r="D56" s="51"/>
      <c r="E56" s="16"/>
      <c r="F56" s="51"/>
      <c r="G56" s="51"/>
      <c r="H56" s="51"/>
      <c r="I56" s="18" t="s">
        <v>1</v>
      </c>
      <c r="J56" s="17">
        <v>0</v>
      </c>
      <c r="K56" s="19">
        <v>0</v>
      </c>
      <c r="L56" s="19">
        <v>0</v>
      </c>
      <c r="M56" s="19">
        <v>0</v>
      </c>
      <c r="N56" s="20">
        <v>0</v>
      </c>
      <c r="O56" s="20">
        <v>0</v>
      </c>
      <c r="P56" s="20">
        <v>0</v>
      </c>
      <c r="Q56" s="20">
        <v>0</v>
      </c>
    </row>
    <row r="57" spans="1:17" ht="25.5" customHeight="1">
      <c r="A57" s="76"/>
      <c r="B57" s="51"/>
      <c r="C57" s="51"/>
      <c r="D57" s="51"/>
      <c r="E57" s="16"/>
      <c r="F57" s="51"/>
      <c r="G57" s="51"/>
      <c r="H57" s="51"/>
      <c r="I57" s="18" t="s">
        <v>82</v>
      </c>
      <c r="J57" s="17">
        <v>0</v>
      </c>
      <c r="K57" s="19">
        <v>0</v>
      </c>
      <c r="L57" s="19">
        <v>0</v>
      </c>
      <c r="M57" s="19">
        <v>0</v>
      </c>
      <c r="N57" s="20">
        <v>0</v>
      </c>
      <c r="O57" s="20">
        <v>0</v>
      </c>
      <c r="P57" s="20">
        <v>0</v>
      </c>
      <c r="Q57" s="20">
        <v>0</v>
      </c>
    </row>
    <row r="58" spans="1:17" ht="21" customHeight="1">
      <c r="A58" s="76" t="s">
        <v>59</v>
      </c>
      <c r="B58" s="51" t="s">
        <v>97</v>
      </c>
      <c r="C58" s="51"/>
      <c r="D58" s="51"/>
      <c r="E58" s="16"/>
      <c r="F58" s="51" t="s">
        <v>54</v>
      </c>
      <c r="G58" s="51"/>
      <c r="H58" s="51"/>
      <c r="I58" s="16" t="s">
        <v>10</v>
      </c>
      <c r="J58" s="17">
        <f t="shared" ref="J58:J60" si="17">SUM(K58:Q58)</f>
        <v>1944.2</v>
      </c>
      <c r="K58" s="17">
        <f>SUM(K59:K60)</f>
        <v>1944.2</v>
      </c>
      <c r="L58" s="17">
        <v>0</v>
      </c>
      <c r="M58" s="17">
        <v>0</v>
      </c>
      <c r="N58" s="23">
        <v>0</v>
      </c>
      <c r="O58" s="23">
        <v>0</v>
      </c>
      <c r="P58" s="23">
        <v>0</v>
      </c>
      <c r="Q58" s="23">
        <v>0</v>
      </c>
    </row>
    <row r="59" spans="1:17" ht="41.25" customHeight="1">
      <c r="A59" s="76"/>
      <c r="B59" s="51"/>
      <c r="C59" s="51"/>
      <c r="D59" s="51"/>
      <c r="E59" s="16"/>
      <c r="F59" s="51"/>
      <c r="G59" s="51"/>
      <c r="H59" s="51"/>
      <c r="I59" s="18" t="s">
        <v>1</v>
      </c>
      <c r="J59" s="17">
        <f t="shared" si="17"/>
        <v>1460</v>
      </c>
      <c r="K59" s="19">
        <v>1460</v>
      </c>
      <c r="L59" s="19">
        <v>0</v>
      </c>
      <c r="M59" s="19">
        <v>0</v>
      </c>
      <c r="N59" s="20">
        <v>0</v>
      </c>
      <c r="O59" s="20">
        <v>0</v>
      </c>
      <c r="P59" s="20">
        <v>0</v>
      </c>
      <c r="Q59" s="20">
        <v>0</v>
      </c>
    </row>
    <row r="60" spans="1:17" ht="28.5" customHeight="1">
      <c r="A60" s="76"/>
      <c r="B60" s="51"/>
      <c r="C60" s="51"/>
      <c r="D60" s="51"/>
      <c r="E60" s="16"/>
      <c r="F60" s="51"/>
      <c r="G60" s="51"/>
      <c r="H60" s="51"/>
      <c r="I60" s="18" t="s">
        <v>82</v>
      </c>
      <c r="J60" s="17">
        <f t="shared" si="17"/>
        <v>484.2</v>
      </c>
      <c r="K60" s="19">
        <v>484.2</v>
      </c>
      <c r="L60" s="19">
        <v>0</v>
      </c>
      <c r="M60" s="19">
        <v>0</v>
      </c>
      <c r="N60" s="20">
        <v>0</v>
      </c>
      <c r="O60" s="20">
        <v>0</v>
      </c>
      <c r="P60" s="20">
        <v>0</v>
      </c>
      <c r="Q60" s="20">
        <v>0</v>
      </c>
    </row>
    <row r="61" spans="1:17" ht="18.75" customHeight="1">
      <c r="A61" s="76" t="s">
        <v>60</v>
      </c>
      <c r="B61" s="67" t="s">
        <v>133</v>
      </c>
      <c r="C61" s="68"/>
      <c r="D61" s="69"/>
      <c r="E61" s="16"/>
      <c r="F61" s="51" t="s">
        <v>54</v>
      </c>
      <c r="G61" s="51"/>
      <c r="H61" s="51"/>
      <c r="I61" s="16" t="s">
        <v>10</v>
      </c>
      <c r="J61" s="17">
        <v>0</v>
      </c>
      <c r="K61" s="17">
        <v>0</v>
      </c>
      <c r="L61" s="17">
        <v>0</v>
      </c>
      <c r="M61" s="17">
        <f t="shared" ref="M61:Q61" si="18">M62+M63</f>
        <v>0</v>
      </c>
      <c r="N61" s="17">
        <f t="shared" si="18"/>
        <v>0</v>
      </c>
      <c r="O61" s="17">
        <f t="shared" si="18"/>
        <v>0</v>
      </c>
      <c r="P61" s="17">
        <f t="shared" si="18"/>
        <v>0</v>
      </c>
      <c r="Q61" s="17">
        <f t="shared" si="18"/>
        <v>0</v>
      </c>
    </row>
    <row r="62" spans="1:17" ht="41.25" customHeight="1">
      <c r="A62" s="76"/>
      <c r="B62" s="70"/>
      <c r="C62" s="71"/>
      <c r="D62" s="72"/>
      <c r="E62" s="16"/>
      <c r="F62" s="51"/>
      <c r="G62" s="51"/>
      <c r="H62" s="51"/>
      <c r="I62" s="18" t="s">
        <v>1</v>
      </c>
      <c r="J62" s="17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20">
        <v>0</v>
      </c>
      <c r="Q62" s="20">
        <v>0</v>
      </c>
    </row>
    <row r="63" spans="1:17" ht="29.25" customHeight="1">
      <c r="A63" s="76"/>
      <c r="B63" s="73"/>
      <c r="C63" s="74"/>
      <c r="D63" s="75"/>
      <c r="E63" s="16"/>
      <c r="F63" s="51"/>
      <c r="G63" s="51"/>
      <c r="H63" s="51"/>
      <c r="I63" s="18" t="s">
        <v>82</v>
      </c>
      <c r="J63" s="17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20">
        <v>0</v>
      </c>
      <c r="Q63" s="20">
        <v>0</v>
      </c>
    </row>
    <row r="64" spans="1:17" ht="16.5" customHeight="1">
      <c r="A64" s="76" t="s">
        <v>61</v>
      </c>
      <c r="B64" s="51" t="s">
        <v>134</v>
      </c>
      <c r="C64" s="51"/>
      <c r="D64" s="51"/>
      <c r="E64" s="24"/>
      <c r="F64" s="51" t="s">
        <v>54</v>
      </c>
      <c r="G64" s="51"/>
      <c r="H64" s="51"/>
      <c r="I64" s="16" t="s">
        <v>10</v>
      </c>
      <c r="J64" s="17">
        <v>25226.5</v>
      </c>
      <c r="K64" s="17">
        <v>16037</v>
      </c>
      <c r="L64" s="17">
        <v>9189.5</v>
      </c>
      <c r="M64" s="17">
        <f t="shared" ref="M64:Q64" si="19">M65+M66</f>
        <v>0</v>
      </c>
      <c r="N64" s="17">
        <f t="shared" si="19"/>
        <v>0</v>
      </c>
      <c r="O64" s="17">
        <f t="shared" si="19"/>
        <v>0</v>
      </c>
      <c r="P64" s="17">
        <f t="shared" si="19"/>
        <v>0</v>
      </c>
      <c r="Q64" s="17">
        <f t="shared" si="19"/>
        <v>0</v>
      </c>
    </row>
    <row r="65" spans="1:19" ht="41.25" customHeight="1">
      <c r="A65" s="76"/>
      <c r="B65" s="51"/>
      <c r="C65" s="51"/>
      <c r="D65" s="51"/>
      <c r="E65" s="24"/>
      <c r="F65" s="51"/>
      <c r="G65" s="51"/>
      <c r="H65" s="51"/>
      <c r="I65" s="18" t="s">
        <v>1</v>
      </c>
      <c r="J65" s="17">
        <v>24730</v>
      </c>
      <c r="K65" s="19">
        <v>16000</v>
      </c>
      <c r="L65" s="19">
        <v>8730</v>
      </c>
      <c r="M65" s="19">
        <v>0</v>
      </c>
      <c r="N65" s="19">
        <v>0</v>
      </c>
      <c r="O65" s="19">
        <v>0</v>
      </c>
      <c r="P65" s="20">
        <v>0</v>
      </c>
      <c r="Q65" s="20">
        <v>0</v>
      </c>
    </row>
    <row r="66" spans="1:19" ht="24" customHeight="1">
      <c r="A66" s="76"/>
      <c r="B66" s="51"/>
      <c r="C66" s="51"/>
      <c r="D66" s="51"/>
      <c r="E66" s="24"/>
      <c r="F66" s="51"/>
      <c r="G66" s="51"/>
      <c r="H66" s="51"/>
      <c r="I66" s="18" t="s">
        <v>82</v>
      </c>
      <c r="J66" s="17">
        <v>496.5</v>
      </c>
      <c r="K66" s="19">
        <v>37</v>
      </c>
      <c r="L66" s="19">
        <v>459.5</v>
      </c>
      <c r="M66" s="19">
        <v>0</v>
      </c>
      <c r="N66" s="19">
        <v>0</v>
      </c>
      <c r="O66" s="19">
        <v>0</v>
      </c>
      <c r="P66" s="20">
        <v>0</v>
      </c>
      <c r="Q66" s="20">
        <v>0</v>
      </c>
    </row>
    <row r="67" spans="1:19" ht="24" customHeight="1">
      <c r="A67" s="76" t="s">
        <v>132</v>
      </c>
      <c r="B67" s="67" t="s">
        <v>100</v>
      </c>
      <c r="C67" s="68"/>
      <c r="D67" s="69"/>
      <c r="E67" s="26"/>
      <c r="F67" s="51" t="s">
        <v>54</v>
      </c>
      <c r="G67" s="51"/>
      <c r="H67" s="51"/>
      <c r="I67" s="26" t="s">
        <v>10</v>
      </c>
      <c r="J67" s="17">
        <v>564</v>
      </c>
      <c r="K67" s="17">
        <v>564</v>
      </c>
      <c r="L67" s="17">
        <v>0</v>
      </c>
      <c r="M67" s="17">
        <v>0</v>
      </c>
      <c r="N67" s="23">
        <v>0</v>
      </c>
      <c r="O67" s="23">
        <v>0</v>
      </c>
      <c r="P67" s="23">
        <v>0</v>
      </c>
      <c r="Q67" s="23">
        <v>0</v>
      </c>
    </row>
    <row r="68" spans="1:19" ht="36" customHeight="1">
      <c r="A68" s="76"/>
      <c r="B68" s="70"/>
      <c r="C68" s="71"/>
      <c r="D68" s="72"/>
      <c r="E68" s="26"/>
      <c r="F68" s="51"/>
      <c r="G68" s="51"/>
      <c r="H68" s="51"/>
      <c r="I68" s="18" t="s">
        <v>1</v>
      </c>
      <c r="J68" s="17">
        <v>0</v>
      </c>
      <c r="K68" s="19">
        <v>0</v>
      </c>
      <c r="L68" s="19">
        <v>0</v>
      </c>
      <c r="M68" s="19">
        <v>0</v>
      </c>
      <c r="N68" s="20">
        <v>0</v>
      </c>
      <c r="O68" s="20">
        <v>0</v>
      </c>
      <c r="P68" s="20">
        <v>0</v>
      </c>
      <c r="Q68" s="20">
        <v>0</v>
      </c>
    </row>
    <row r="69" spans="1:19" ht="30.75" customHeight="1">
      <c r="A69" s="76"/>
      <c r="B69" s="73"/>
      <c r="C69" s="74"/>
      <c r="D69" s="75"/>
      <c r="E69" s="26"/>
      <c r="F69" s="51"/>
      <c r="G69" s="51"/>
      <c r="H69" s="51"/>
      <c r="I69" s="18" t="s">
        <v>82</v>
      </c>
      <c r="J69" s="17">
        <v>564</v>
      </c>
      <c r="K69" s="19">
        <v>564</v>
      </c>
      <c r="L69" s="19">
        <v>0</v>
      </c>
      <c r="M69" s="19">
        <v>0</v>
      </c>
      <c r="N69" s="20">
        <v>0</v>
      </c>
      <c r="O69" s="20">
        <v>0</v>
      </c>
      <c r="P69" s="20">
        <v>0</v>
      </c>
      <c r="Q69" s="20">
        <v>0</v>
      </c>
    </row>
    <row r="70" spans="1:19" ht="18.75" customHeight="1">
      <c r="A70" s="60" t="s">
        <v>103</v>
      </c>
      <c r="B70" s="51" t="s">
        <v>101</v>
      </c>
      <c r="C70" s="51"/>
      <c r="D70" s="51"/>
      <c r="E70" s="24"/>
      <c r="F70" s="51" t="s">
        <v>54</v>
      </c>
      <c r="G70" s="51"/>
      <c r="H70" s="51"/>
      <c r="I70" s="16" t="s">
        <v>10</v>
      </c>
      <c r="J70" s="17">
        <f t="shared" ref="J70:Q70" si="20">J71+J72</f>
        <v>0</v>
      </c>
      <c r="K70" s="17">
        <f t="shared" si="20"/>
        <v>0</v>
      </c>
      <c r="L70" s="17">
        <f t="shared" si="20"/>
        <v>0</v>
      </c>
      <c r="M70" s="17">
        <f t="shared" si="20"/>
        <v>0</v>
      </c>
      <c r="N70" s="17">
        <f t="shared" si="20"/>
        <v>0</v>
      </c>
      <c r="O70" s="17">
        <f t="shared" si="20"/>
        <v>0</v>
      </c>
      <c r="P70" s="17">
        <f t="shared" si="20"/>
        <v>0</v>
      </c>
      <c r="Q70" s="17">
        <f t="shared" si="20"/>
        <v>0</v>
      </c>
    </row>
    <row r="71" spans="1:19" ht="35.25" customHeight="1">
      <c r="A71" s="60"/>
      <c r="B71" s="51"/>
      <c r="C71" s="51"/>
      <c r="D71" s="51"/>
      <c r="E71" s="24"/>
      <c r="F71" s="51"/>
      <c r="G71" s="51"/>
      <c r="H71" s="51"/>
      <c r="I71" s="18" t="s">
        <v>1</v>
      </c>
      <c r="J71" s="17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20">
        <v>0</v>
      </c>
      <c r="Q71" s="20">
        <v>0</v>
      </c>
    </row>
    <row r="72" spans="1:19" ht="24" customHeight="1">
      <c r="A72" s="60"/>
      <c r="B72" s="51"/>
      <c r="C72" s="51"/>
      <c r="D72" s="51"/>
      <c r="E72" s="24"/>
      <c r="F72" s="51"/>
      <c r="G72" s="51"/>
      <c r="H72" s="51"/>
      <c r="I72" s="18" t="s">
        <v>82</v>
      </c>
      <c r="J72" s="17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20">
        <v>0</v>
      </c>
      <c r="Q72" s="20">
        <v>0</v>
      </c>
    </row>
    <row r="73" spans="1:19" ht="15.75" customHeight="1">
      <c r="A73" s="59" t="s">
        <v>45</v>
      </c>
      <c r="B73" s="58"/>
      <c r="C73" s="58"/>
      <c r="D73" s="58"/>
      <c r="E73" s="58"/>
      <c r="F73" s="58"/>
      <c r="G73" s="58"/>
      <c r="H73" s="58"/>
      <c r="I73" s="16" t="s">
        <v>10</v>
      </c>
      <c r="J73" s="17">
        <f t="shared" ref="J73:Q73" si="21">SUM(J10+J16+J52+J70)</f>
        <v>109619.92000000001</v>
      </c>
      <c r="K73" s="17">
        <f t="shared" si="21"/>
        <v>28406.300000000003</v>
      </c>
      <c r="L73" s="17">
        <f t="shared" si="21"/>
        <v>11274.66</v>
      </c>
      <c r="M73" s="17">
        <f t="shared" si="21"/>
        <v>37507.590000000004</v>
      </c>
      <c r="N73" s="17">
        <f t="shared" si="21"/>
        <v>32131.37</v>
      </c>
      <c r="O73" s="17">
        <f t="shared" si="21"/>
        <v>100</v>
      </c>
      <c r="P73" s="17">
        <f t="shared" si="21"/>
        <v>100</v>
      </c>
      <c r="Q73" s="17">
        <f t="shared" si="21"/>
        <v>100</v>
      </c>
      <c r="R73" s="7"/>
      <c r="S73" s="2"/>
    </row>
    <row r="74" spans="1:19" ht="38.25" customHeight="1">
      <c r="A74" s="58"/>
      <c r="B74" s="58"/>
      <c r="C74" s="58"/>
      <c r="D74" s="58"/>
      <c r="E74" s="58"/>
      <c r="F74" s="58"/>
      <c r="G74" s="58"/>
      <c r="H74" s="58"/>
      <c r="I74" s="18" t="s">
        <v>1</v>
      </c>
      <c r="J74" s="17">
        <f>SUM(J11+J17+J53+J71)</f>
        <v>103416.59999999999</v>
      </c>
      <c r="K74" s="17">
        <f t="shared" ref="K74:Q74" si="22">SUM(K11+K17+K53+K71)</f>
        <v>26548.7</v>
      </c>
      <c r="L74" s="17">
        <f t="shared" si="22"/>
        <v>10710.9</v>
      </c>
      <c r="M74" s="17">
        <f t="shared" si="22"/>
        <v>35632.199999999997</v>
      </c>
      <c r="N74" s="17">
        <f t="shared" si="22"/>
        <v>30524.799999999999</v>
      </c>
      <c r="O74" s="17">
        <f t="shared" si="22"/>
        <v>0</v>
      </c>
      <c r="P74" s="17">
        <f t="shared" si="22"/>
        <v>0</v>
      </c>
      <c r="Q74" s="17">
        <f t="shared" si="22"/>
        <v>0</v>
      </c>
      <c r="R74" s="7"/>
      <c r="S74" s="6"/>
    </row>
    <row r="75" spans="1:19" ht="27" customHeight="1">
      <c r="A75" s="58"/>
      <c r="B75" s="58"/>
      <c r="C75" s="58"/>
      <c r="D75" s="58"/>
      <c r="E75" s="58"/>
      <c r="F75" s="58"/>
      <c r="G75" s="58"/>
      <c r="H75" s="58"/>
      <c r="I75" s="18" t="s">
        <v>82</v>
      </c>
      <c r="J75" s="17">
        <f>SUM(J12+J18+J54+J72)</f>
        <v>2120.4</v>
      </c>
      <c r="K75" s="17">
        <f t="shared" ref="K75:Q75" si="23">SUM(K12+K18+K54+K72)</f>
        <v>1360.9</v>
      </c>
      <c r="L75" s="17">
        <f t="shared" si="23"/>
        <v>459.5</v>
      </c>
      <c r="M75" s="17">
        <f t="shared" si="23"/>
        <v>0</v>
      </c>
      <c r="N75" s="17">
        <f t="shared" si="23"/>
        <v>0</v>
      </c>
      <c r="O75" s="17">
        <f t="shared" si="23"/>
        <v>100</v>
      </c>
      <c r="P75" s="17">
        <f t="shared" si="23"/>
        <v>100</v>
      </c>
      <c r="Q75" s="17">
        <f t="shared" si="23"/>
        <v>100</v>
      </c>
      <c r="R75" s="7"/>
      <c r="S75" s="6"/>
    </row>
    <row r="76" spans="1:19" ht="24" customHeight="1">
      <c r="A76" s="58"/>
      <c r="B76" s="58"/>
      <c r="C76" s="58"/>
      <c r="D76" s="58"/>
      <c r="E76" s="58"/>
      <c r="F76" s="58"/>
      <c r="G76" s="58"/>
      <c r="H76" s="58"/>
      <c r="I76" s="18" t="s">
        <v>81</v>
      </c>
      <c r="J76" s="17">
        <f t="shared" ref="J76" si="24">SUM(K76:Q76)</f>
        <v>4082.92</v>
      </c>
      <c r="K76" s="19">
        <f t="shared" ref="K76:Q76" si="25">SUM(K19)</f>
        <v>496.7</v>
      </c>
      <c r="L76" s="19">
        <f t="shared" si="25"/>
        <v>104.25999999999999</v>
      </c>
      <c r="M76" s="19">
        <f t="shared" si="25"/>
        <v>1875.3899999999999</v>
      </c>
      <c r="N76" s="19">
        <f t="shared" si="25"/>
        <v>1606.57</v>
      </c>
      <c r="O76" s="19">
        <f t="shared" si="25"/>
        <v>0</v>
      </c>
      <c r="P76" s="19">
        <f t="shared" si="25"/>
        <v>0</v>
      </c>
      <c r="Q76" s="19">
        <f t="shared" si="25"/>
        <v>0</v>
      </c>
      <c r="R76" s="7"/>
      <c r="S76" s="2"/>
    </row>
    <row r="77" spans="1:19" ht="18" customHeight="1">
      <c r="A77" s="59" t="s">
        <v>16</v>
      </c>
      <c r="B77" s="58"/>
      <c r="C77" s="58"/>
      <c r="D77" s="58"/>
      <c r="E77" s="58"/>
      <c r="F77" s="58"/>
      <c r="G77" s="58"/>
      <c r="H77" s="58"/>
      <c r="I77" s="16" t="s">
        <v>10</v>
      </c>
      <c r="J77" s="17">
        <f>SUM(J78:J80)</f>
        <v>109619.91999999998</v>
      </c>
      <c r="K77" s="17">
        <f t="shared" ref="K77:Q77" si="26">SUM(K78:K80)</f>
        <v>28406.300000000003</v>
      </c>
      <c r="L77" s="17">
        <f t="shared" si="26"/>
        <v>11274.66</v>
      </c>
      <c r="M77" s="17">
        <f t="shared" si="26"/>
        <v>37507.589999999997</v>
      </c>
      <c r="N77" s="17">
        <f t="shared" si="26"/>
        <v>32131.37</v>
      </c>
      <c r="O77" s="17">
        <f t="shared" si="26"/>
        <v>100</v>
      </c>
      <c r="P77" s="17">
        <f t="shared" si="26"/>
        <v>100</v>
      </c>
      <c r="Q77" s="17">
        <f t="shared" si="26"/>
        <v>100</v>
      </c>
      <c r="R77" s="7"/>
      <c r="S77" s="2"/>
    </row>
    <row r="78" spans="1:19" ht="37.5" customHeight="1">
      <c r="A78" s="58"/>
      <c r="B78" s="58"/>
      <c r="C78" s="58"/>
      <c r="D78" s="58"/>
      <c r="E78" s="58"/>
      <c r="F78" s="58"/>
      <c r="G78" s="58"/>
      <c r="H78" s="58"/>
      <c r="I78" s="18" t="s">
        <v>1</v>
      </c>
      <c r="J78" s="17">
        <f>SUM(K78:Q78)</f>
        <v>103416.59999999999</v>
      </c>
      <c r="K78" s="19">
        <f>K74</f>
        <v>26548.7</v>
      </c>
      <c r="L78" s="19">
        <f>SUM(L74)</f>
        <v>10710.9</v>
      </c>
      <c r="M78" s="19">
        <f t="shared" ref="M78:Q78" si="27">M74</f>
        <v>35632.199999999997</v>
      </c>
      <c r="N78" s="19">
        <f t="shared" si="27"/>
        <v>30524.799999999999</v>
      </c>
      <c r="O78" s="19">
        <f t="shared" si="27"/>
        <v>0</v>
      </c>
      <c r="P78" s="19">
        <f t="shared" si="27"/>
        <v>0</v>
      </c>
      <c r="Q78" s="19">
        <f t="shared" si="27"/>
        <v>0</v>
      </c>
    </row>
    <row r="79" spans="1:19" ht="26.25" customHeight="1">
      <c r="A79" s="58"/>
      <c r="B79" s="58"/>
      <c r="C79" s="58"/>
      <c r="D79" s="58"/>
      <c r="E79" s="58"/>
      <c r="F79" s="58"/>
      <c r="G79" s="58"/>
      <c r="H79" s="58"/>
      <c r="I79" s="18" t="s">
        <v>82</v>
      </c>
      <c r="J79" s="17">
        <f t="shared" ref="J79:J80" si="28">SUM(K79:Q79)</f>
        <v>2120.4</v>
      </c>
      <c r="K79" s="19">
        <f>SUM(K75)</f>
        <v>1360.9</v>
      </c>
      <c r="L79" s="19">
        <f t="shared" ref="L79:Q79" si="29">L75</f>
        <v>459.5</v>
      </c>
      <c r="M79" s="19">
        <f t="shared" si="29"/>
        <v>0</v>
      </c>
      <c r="N79" s="19">
        <v>0</v>
      </c>
      <c r="O79" s="19">
        <f t="shared" si="29"/>
        <v>100</v>
      </c>
      <c r="P79" s="19">
        <f t="shared" si="29"/>
        <v>100</v>
      </c>
      <c r="Q79" s="19">
        <f t="shared" si="29"/>
        <v>100</v>
      </c>
    </row>
    <row r="80" spans="1:19" ht="30" customHeight="1">
      <c r="A80" s="58"/>
      <c r="B80" s="58"/>
      <c r="C80" s="58"/>
      <c r="D80" s="58"/>
      <c r="E80" s="58"/>
      <c r="F80" s="58"/>
      <c r="G80" s="58"/>
      <c r="H80" s="58"/>
      <c r="I80" s="18" t="s">
        <v>81</v>
      </c>
      <c r="J80" s="17">
        <f t="shared" si="28"/>
        <v>4082.92</v>
      </c>
      <c r="K80" s="19">
        <f t="shared" ref="K80:Q80" si="30">K76</f>
        <v>496.7</v>
      </c>
      <c r="L80" s="19">
        <f t="shared" si="30"/>
        <v>104.25999999999999</v>
      </c>
      <c r="M80" s="19">
        <f t="shared" si="30"/>
        <v>1875.3899999999999</v>
      </c>
      <c r="N80" s="19">
        <f t="shared" si="30"/>
        <v>1606.57</v>
      </c>
      <c r="O80" s="19">
        <f t="shared" si="30"/>
        <v>0</v>
      </c>
      <c r="P80" s="19">
        <f t="shared" si="30"/>
        <v>0</v>
      </c>
      <c r="Q80" s="19">
        <f t="shared" si="30"/>
        <v>0</v>
      </c>
    </row>
    <row r="81" spans="1:19" ht="15" customHeight="1">
      <c r="A81" s="56" t="s">
        <v>33</v>
      </c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8"/>
      <c r="Q81" s="58"/>
    </row>
    <row r="82" spans="1:19" ht="17.25" customHeight="1">
      <c r="A82" s="56" t="s">
        <v>85</v>
      </c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</row>
    <row r="83" spans="1:19" ht="14.25" customHeight="1">
      <c r="A83" s="55" t="s">
        <v>22</v>
      </c>
      <c r="B83" s="51" t="s">
        <v>70</v>
      </c>
      <c r="C83" s="79"/>
      <c r="D83" s="79"/>
      <c r="E83" s="25"/>
      <c r="F83" s="51" t="s">
        <v>8</v>
      </c>
      <c r="G83" s="51"/>
      <c r="H83" s="51"/>
      <c r="I83" s="16" t="s">
        <v>10</v>
      </c>
      <c r="J83" s="17">
        <f>J84+J85+J86</f>
        <v>295.05999999999995</v>
      </c>
      <c r="K83" s="17">
        <f t="shared" ref="K83:Q83" si="31">K84+K85+K86</f>
        <v>0</v>
      </c>
      <c r="L83" s="17">
        <f t="shared" si="31"/>
        <v>0</v>
      </c>
      <c r="M83" s="17">
        <f t="shared" si="31"/>
        <v>237.13</v>
      </c>
      <c r="N83" s="17">
        <f t="shared" si="31"/>
        <v>0</v>
      </c>
      <c r="O83" s="17">
        <f t="shared" si="31"/>
        <v>19.309999999999999</v>
      </c>
      <c r="P83" s="17">
        <f t="shared" si="31"/>
        <v>19.309999999999999</v>
      </c>
      <c r="Q83" s="17">
        <f t="shared" si="31"/>
        <v>19.309999999999999</v>
      </c>
    </row>
    <row r="84" spans="1:19" ht="37.5" customHeight="1">
      <c r="A84" s="55"/>
      <c r="B84" s="79"/>
      <c r="C84" s="79"/>
      <c r="D84" s="79"/>
      <c r="E84" s="25"/>
      <c r="F84" s="51"/>
      <c r="G84" s="51"/>
      <c r="H84" s="51"/>
      <c r="I84" s="18" t="s">
        <v>1</v>
      </c>
      <c r="J84" s="17">
        <f t="shared" ref="J84:J105" si="32">K84+L84+M84+N84+O84+P84+Q84</f>
        <v>213.42</v>
      </c>
      <c r="K84" s="19">
        <v>0</v>
      </c>
      <c r="L84" s="19">
        <v>0</v>
      </c>
      <c r="M84" s="19">
        <v>213.42</v>
      </c>
      <c r="N84" s="19">
        <v>0</v>
      </c>
      <c r="O84" s="19">
        <v>0</v>
      </c>
      <c r="P84" s="19">
        <v>0</v>
      </c>
      <c r="Q84" s="19">
        <v>0</v>
      </c>
    </row>
    <row r="85" spans="1:19" ht="24" customHeight="1">
      <c r="A85" s="55"/>
      <c r="B85" s="79"/>
      <c r="C85" s="79"/>
      <c r="D85" s="79"/>
      <c r="E85" s="25"/>
      <c r="F85" s="51"/>
      <c r="G85" s="51"/>
      <c r="H85" s="51"/>
      <c r="I85" s="18" t="s">
        <v>82</v>
      </c>
      <c r="J85" s="17">
        <f t="shared" si="32"/>
        <v>57.929999999999993</v>
      </c>
      <c r="K85" s="19">
        <v>0</v>
      </c>
      <c r="L85" s="19">
        <v>0</v>
      </c>
      <c r="M85" s="19">
        <v>0</v>
      </c>
      <c r="N85" s="19">
        <v>0</v>
      </c>
      <c r="O85" s="19">
        <v>19.309999999999999</v>
      </c>
      <c r="P85" s="19">
        <v>19.309999999999999</v>
      </c>
      <c r="Q85" s="19">
        <v>19.309999999999999</v>
      </c>
    </row>
    <row r="86" spans="1:19" ht="24.75" customHeight="1">
      <c r="A86" s="55"/>
      <c r="B86" s="79"/>
      <c r="C86" s="79"/>
      <c r="D86" s="79"/>
      <c r="E86" s="25"/>
      <c r="F86" s="51"/>
      <c r="G86" s="51"/>
      <c r="H86" s="51"/>
      <c r="I86" s="18" t="s">
        <v>81</v>
      </c>
      <c r="J86" s="17">
        <f t="shared" si="32"/>
        <v>23.71</v>
      </c>
      <c r="K86" s="19">
        <v>0</v>
      </c>
      <c r="L86" s="19">
        <v>0</v>
      </c>
      <c r="M86" s="19">
        <v>23.71</v>
      </c>
      <c r="N86" s="19">
        <v>0</v>
      </c>
      <c r="O86" s="19">
        <v>0</v>
      </c>
      <c r="P86" s="19">
        <v>0</v>
      </c>
      <c r="Q86" s="19">
        <v>0</v>
      </c>
    </row>
    <row r="87" spans="1:19" ht="15" customHeight="1">
      <c r="A87" s="51"/>
      <c r="B87" s="79"/>
      <c r="C87" s="79"/>
      <c r="D87" s="79"/>
      <c r="E87" s="24"/>
      <c r="F87" s="51" t="s">
        <v>7</v>
      </c>
      <c r="G87" s="51"/>
      <c r="H87" s="51"/>
      <c r="I87" s="16" t="s">
        <v>10</v>
      </c>
      <c r="J87" s="17">
        <f t="shared" si="32"/>
        <v>1410.2500000000002</v>
      </c>
      <c r="K87" s="17">
        <f>K88++K89+K90</f>
        <v>1140.2</v>
      </c>
      <c r="L87" s="17">
        <f t="shared" ref="L87:Q87" si="33">L88++L89+L90</f>
        <v>0</v>
      </c>
      <c r="M87" s="17">
        <f t="shared" si="33"/>
        <v>217.07000000000002</v>
      </c>
      <c r="N87" s="17">
        <f t="shared" si="33"/>
        <v>0</v>
      </c>
      <c r="O87" s="17">
        <f t="shared" si="33"/>
        <v>17.66</v>
      </c>
      <c r="P87" s="17">
        <f t="shared" si="33"/>
        <v>17.66</v>
      </c>
      <c r="Q87" s="17">
        <f t="shared" si="33"/>
        <v>17.66</v>
      </c>
      <c r="S87" s="3"/>
    </row>
    <row r="88" spans="1:19" ht="39" customHeight="1">
      <c r="A88" s="51"/>
      <c r="B88" s="79"/>
      <c r="C88" s="79"/>
      <c r="D88" s="79"/>
      <c r="E88" s="24"/>
      <c r="F88" s="51"/>
      <c r="G88" s="51"/>
      <c r="H88" s="51"/>
      <c r="I88" s="18" t="s">
        <v>1</v>
      </c>
      <c r="J88" s="17">
        <f t="shared" si="32"/>
        <v>1335.56</v>
      </c>
      <c r="K88" s="19">
        <v>1140.2</v>
      </c>
      <c r="L88" s="19">
        <v>0</v>
      </c>
      <c r="M88" s="19">
        <v>195.36</v>
      </c>
      <c r="N88" s="19">
        <v>0</v>
      </c>
      <c r="O88" s="19">
        <v>0</v>
      </c>
      <c r="P88" s="19">
        <v>0</v>
      </c>
      <c r="Q88" s="19">
        <v>0</v>
      </c>
    </row>
    <row r="89" spans="1:19" ht="26.25" customHeight="1">
      <c r="A89" s="51"/>
      <c r="B89" s="79"/>
      <c r="C89" s="79"/>
      <c r="D89" s="79"/>
      <c r="E89" s="24"/>
      <c r="F89" s="51"/>
      <c r="G89" s="51"/>
      <c r="H89" s="51"/>
      <c r="I89" s="18" t="s">
        <v>82</v>
      </c>
      <c r="J89" s="17">
        <f t="shared" si="32"/>
        <v>52.980000000000004</v>
      </c>
      <c r="K89" s="19">
        <v>0</v>
      </c>
      <c r="L89" s="19">
        <v>0</v>
      </c>
      <c r="M89" s="19">
        <v>0</v>
      </c>
      <c r="N89" s="19">
        <v>0</v>
      </c>
      <c r="O89" s="19">
        <v>17.66</v>
      </c>
      <c r="P89" s="19">
        <v>17.66</v>
      </c>
      <c r="Q89" s="19">
        <v>17.66</v>
      </c>
    </row>
    <row r="90" spans="1:19" ht="26.25" customHeight="1">
      <c r="A90" s="51"/>
      <c r="B90" s="79"/>
      <c r="C90" s="79"/>
      <c r="D90" s="79"/>
      <c r="E90" s="24"/>
      <c r="F90" s="51"/>
      <c r="G90" s="51"/>
      <c r="H90" s="51"/>
      <c r="I90" s="18" t="s">
        <v>81</v>
      </c>
      <c r="J90" s="17">
        <f>SUM(K90:Q90)</f>
        <v>21.71</v>
      </c>
      <c r="K90" s="19">
        <v>0</v>
      </c>
      <c r="L90" s="19">
        <v>0</v>
      </c>
      <c r="M90" s="19">
        <v>21.71</v>
      </c>
      <c r="N90" s="19">
        <v>0</v>
      </c>
      <c r="O90" s="19">
        <v>0</v>
      </c>
      <c r="P90" s="19">
        <v>0</v>
      </c>
      <c r="Q90" s="19">
        <v>0</v>
      </c>
    </row>
    <row r="91" spans="1:19" ht="21.75" customHeight="1">
      <c r="A91" s="51"/>
      <c r="B91" s="79"/>
      <c r="C91" s="79"/>
      <c r="D91" s="79"/>
      <c r="E91" s="24"/>
      <c r="F91" s="67" t="s">
        <v>12</v>
      </c>
      <c r="G91" s="68"/>
      <c r="H91" s="69"/>
      <c r="I91" s="16" t="s">
        <v>10</v>
      </c>
      <c r="J91" s="17">
        <f>K91+L91+M91+N91+O91+P91+Q91</f>
        <v>122.48999999999998</v>
      </c>
      <c r="K91" s="17">
        <f>K92+K94+K93</f>
        <v>0</v>
      </c>
      <c r="L91" s="17">
        <f t="shared" ref="L91:Q91" si="34">L92+L94+L93</f>
        <v>0</v>
      </c>
      <c r="M91" s="17">
        <f t="shared" si="34"/>
        <v>98.37</v>
      </c>
      <c r="N91" s="17">
        <f t="shared" si="34"/>
        <v>0</v>
      </c>
      <c r="O91" s="17">
        <f t="shared" si="34"/>
        <v>8.0399999999999991</v>
      </c>
      <c r="P91" s="17">
        <f t="shared" si="34"/>
        <v>8.0399999999999991</v>
      </c>
      <c r="Q91" s="17">
        <f t="shared" si="34"/>
        <v>8.0399999999999991</v>
      </c>
    </row>
    <row r="92" spans="1:19" ht="39.75" customHeight="1">
      <c r="A92" s="51"/>
      <c r="B92" s="79"/>
      <c r="C92" s="79"/>
      <c r="D92" s="79"/>
      <c r="E92" s="24"/>
      <c r="F92" s="70"/>
      <c r="G92" s="71"/>
      <c r="H92" s="72"/>
      <c r="I92" s="18" t="s">
        <v>1</v>
      </c>
      <c r="J92" s="17">
        <f>K92+L92+M92+N92+O92+P92+Q92</f>
        <v>89.23</v>
      </c>
      <c r="K92" s="19">
        <v>0</v>
      </c>
      <c r="L92" s="19">
        <v>0</v>
      </c>
      <c r="M92" s="19">
        <v>89.23</v>
      </c>
      <c r="N92" s="19">
        <v>0</v>
      </c>
      <c r="O92" s="19">
        <v>0</v>
      </c>
      <c r="P92" s="19">
        <v>0</v>
      </c>
      <c r="Q92" s="19">
        <v>0</v>
      </c>
    </row>
    <row r="93" spans="1:19" ht="26.25" customHeight="1">
      <c r="A93" s="51"/>
      <c r="B93" s="79"/>
      <c r="C93" s="79"/>
      <c r="D93" s="79"/>
      <c r="E93" s="24"/>
      <c r="F93" s="70"/>
      <c r="G93" s="71"/>
      <c r="H93" s="72"/>
      <c r="I93" s="18" t="s">
        <v>82</v>
      </c>
      <c r="J93" s="17">
        <f>K93+L93+M93+N93+O93+P93+Q93</f>
        <v>24.119999999999997</v>
      </c>
      <c r="K93" s="19">
        <v>0</v>
      </c>
      <c r="L93" s="19">
        <v>0</v>
      </c>
      <c r="M93" s="19">
        <v>0</v>
      </c>
      <c r="N93" s="19">
        <v>0</v>
      </c>
      <c r="O93" s="19">
        <v>8.0399999999999991</v>
      </c>
      <c r="P93" s="19">
        <v>8.0399999999999991</v>
      </c>
      <c r="Q93" s="19">
        <v>8.0399999999999991</v>
      </c>
    </row>
    <row r="94" spans="1:19" ht="24.75" customHeight="1">
      <c r="A94" s="51"/>
      <c r="B94" s="79"/>
      <c r="C94" s="79"/>
      <c r="D94" s="79"/>
      <c r="E94" s="24"/>
      <c r="F94" s="73"/>
      <c r="G94" s="74"/>
      <c r="H94" s="75"/>
      <c r="I94" s="18" t="s">
        <v>81</v>
      </c>
      <c r="J94" s="17">
        <f>K94+L94+M94+N94+O94+P94+Q94</f>
        <v>9.14</v>
      </c>
      <c r="K94" s="19">
        <v>0</v>
      </c>
      <c r="L94" s="19">
        <v>0</v>
      </c>
      <c r="M94" s="19">
        <v>9.14</v>
      </c>
      <c r="N94" s="19">
        <v>0</v>
      </c>
      <c r="O94" s="19">
        <v>0</v>
      </c>
      <c r="P94" s="19">
        <v>0</v>
      </c>
      <c r="Q94" s="19">
        <v>0</v>
      </c>
    </row>
    <row r="95" spans="1:19" ht="14.25" customHeight="1">
      <c r="A95" s="51"/>
      <c r="B95" s="79"/>
      <c r="C95" s="79"/>
      <c r="D95" s="79"/>
      <c r="E95" s="24"/>
      <c r="F95" s="67" t="s">
        <v>13</v>
      </c>
      <c r="G95" s="68"/>
      <c r="H95" s="69"/>
      <c r="I95" s="16" t="s">
        <v>10</v>
      </c>
      <c r="J95" s="17">
        <f t="shared" si="32"/>
        <v>48.13</v>
      </c>
      <c r="K95" s="17">
        <f>K96+K97+K98</f>
        <v>0</v>
      </c>
      <c r="L95" s="17">
        <f t="shared" ref="L95:Q95" si="35">L96+L97+L98</f>
        <v>0</v>
      </c>
      <c r="M95" s="17">
        <f t="shared" si="35"/>
        <v>38.71</v>
      </c>
      <c r="N95" s="17">
        <f t="shared" si="35"/>
        <v>0</v>
      </c>
      <c r="O95" s="17">
        <f t="shared" si="35"/>
        <v>3.14</v>
      </c>
      <c r="P95" s="17">
        <f t="shared" si="35"/>
        <v>3.14</v>
      </c>
      <c r="Q95" s="17">
        <f t="shared" si="35"/>
        <v>3.14</v>
      </c>
    </row>
    <row r="96" spans="1:19" ht="39.75" customHeight="1">
      <c r="A96" s="51"/>
      <c r="B96" s="79"/>
      <c r="C96" s="79"/>
      <c r="D96" s="79"/>
      <c r="E96" s="24"/>
      <c r="F96" s="70"/>
      <c r="G96" s="71"/>
      <c r="H96" s="72"/>
      <c r="I96" s="18" t="s">
        <v>1</v>
      </c>
      <c r="J96" s="17">
        <f t="shared" si="32"/>
        <v>34.840000000000003</v>
      </c>
      <c r="K96" s="19">
        <v>0</v>
      </c>
      <c r="L96" s="19">
        <v>0</v>
      </c>
      <c r="M96" s="19">
        <v>34.840000000000003</v>
      </c>
      <c r="N96" s="19">
        <v>0</v>
      </c>
      <c r="O96" s="19">
        <v>0</v>
      </c>
      <c r="P96" s="19">
        <v>0</v>
      </c>
      <c r="Q96" s="19">
        <v>0</v>
      </c>
    </row>
    <row r="97" spans="1:19" ht="24.75" customHeight="1">
      <c r="A97" s="51"/>
      <c r="B97" s="79"/>
      <c r="C97" s="79"/>
      <c r="D97" s="79"/>
      <c r="E97" s="24"/>
      <c r="F97" s="70"/>
      <c r="G97" s="71"/>
      <c r="H97" s="72"/>
      <c r="I97" s="18" t="s">
        <v>82</v>
      </c>
      <c r="J97" s="17">
        <f t="shared" si="32"/>
        <v>9.42</v>
      </c>
      <c r="K97" s="19">
        <v>0</v>
      </c>
      <c r="L97" s="19">
        <v>0</v>
      </c>
      <c r="M97" s="19">
        <v>0</v>
      </c>
      <c r="N97" s="19">
        <v>0</v>
      </c>
      <c r="O97" s="19">
        <v>3.14</v>
      </c>
      <c r="P97" s="19">
        <v>3.14</v>
      </c>
      <c r="Q97" s="19">
        <v>3.14</v>
      </c>
    </row>
    <row r="98" spans="1:19" ht="24" customHeight="1">
      <c r="A98" s="51"/>
      <c r="B98" s="79"/>
      <c r="C98" s="79"/>
      <c r="D98" s="79"/>
      <c r="E98" s="24"/>
      <c r="F98" s="73"/>
      <c r="G98" s="74"/>
      <c r="H98" s="75"/>
      <c r="I98" s="18" t="s">
        <v>99</v>
      </c>
      <c r="J98" s="17">
        <f t="shared" si="32"/>
        <v>3.87</v>
      </c>
      <c r="K98" s="19">
        <v>0</v>
      </c>
      <c r="L98" s="19">
        <v>0</v>
      </c>
      <c r="M98" s="19">
        <v>3.87</v>
      </c>
      <c r="N98" s="19">
        <v>0</v>
      </c>
      <c r="O98" s="19">
        <v>0</v>
      </c>
      <c r="P98" s="19">
        <v>0</v>
      </c>
      <c r="Q98" s="19">
        <v>0</v>
      </c>
    </row>
    <row r="99" spans="1:19" ht="14.25" customHeight="1">
      <c r="A99" s="51"/>
      <c r="B99" s="79"/>
      <c r="C99" s="79"/>
      <c r="D99" s="79"/>
      <c r="E99" s="24"/>
      <c r="F99" s="67" t="s">
        <v>14</v>
      </c>
      <c r="G99" s="68"/>
      <c r="H99" s="69"/>
      <c r="I99" s="16" t="s">
        <v>10</v>
      </c>
      <c r="J99" s="17">
        <f t="shared" si="32"/>
        <v>43.060000000000009</v>
      </c>
      <c r="K99" s="19">
        <v>0</v>
      </c>
      <c r="L99" s="17">
        <f t="shared" ref="L99:Q99" si="36">L100+L101+L102</f>
        <v>0</v>
      </c>
      <c r="M99" s="17">
        <f>SUM(M100:M102)</f>
        <v>34.630000000000003</v>
      </c>
      <c r="N99" s="17">
        <f t="shared" si="36"/>
        <v>0</v>
      </c>
      <c r="O99" s="17">
        <f t="shared" si="36"/>
        <v>2.81</v>
      </c>
      <c r="P99" s="17">
        <f t="shared" si="36"/>
        <v>2.81</v>
      </c>
      <c r="Q99" s="17">
        <f t="shared" si="36"/>
        <v>2.81</v>
      </c>
    </row>
    <row r="100" spans="1:19" ht="36.75" customHeight="1">
      <c r="A100" s="51"/>
      <c r="B100" s="79"/>
      <c r="C100" s="79"/>
      <c r="D100" s="79"/>
      <c r="E100" s="24"/>
      <c r="F100" s="70"/>
      <c r="G100" s="71"/>
      <c r="H100" s="72"/>
      <c r="I100" s="18" t="s">
        <v>1</v>
      </c>
      <c r="J100" s="17">
        <f t="shared" si="32"/>
        <v>31.17</v>
      </c>
      <c r="K100" s="19">
        <v>0</v>
      </c>
      <c r="L100" s="19">
        <v>0</v>
      </c>
      <c r="M100" s="19">
        <v>31.17</v>
      </c>
      <c r="N100" s="19">
        <v>0</v>
      </c>
      <c r="O100" s="19">
        <v>0</v>
      </c>
      <c r="P100" s="19">
        <v>0</v>
      </c>
      <c r="Q100" s="19">
        <v>0</v>
      </c>
    </row>
    <row r="101" spans="1:19" ht="26.25" customHeight="1">
      <c r="A101" s="51"/>
      <c r="B101" s="79"/>
      <c r="C101" s="79"/>
      <c r="D101" s="79"/>
      <c r="E101" s="24"/>
      <c r="F101" s="70"/>
      <c r="G101" s="71"/>
      <c r="H101" s="72"/>
      <c r="I101" s="18" t="s">
        <v>82</v>
      </c>
      <c r="J101" s="17">
        <f t="shared" si="32"/>
        <v>8.43</v>
      </c>
      <c r="K101" s="19">
        <v>0</v>
      </c>
      <c r="L101" s="19">
        <v>0</v>
      </c>
      <c r="M101" s="19">
        <v>0</v>
      </c>
      <c r="N101" s="19">
        <v>0</v>
      </c>
      <c r="O101" s="19">
        <v>2.81</v>
      </c>
      <c r="P101" s="19">
        <v>2.81</v>
      </c>
      <c r="Q101" s="19">
        <v>2.81</v>
      </c>
    </row>
    <row r="102" spans="1:19" ht="23.25" customHeight="1">
      <c r="A102" s="51"/>
      <c r="B102" s="79"/>
      <c r="C102" s="79"/>
      <c r="D102" s="79"/>
      <c r="E102" s="24"/>
      <c r="F102" s="73"/>
      <c r="G102" s="74"/>
      <c r="H102" s="75"/>
      <c r="I102" s="18" t="s">
        <v>99</v>
      </c>
      <c r="J102" s="17">
        <f t="shared" si="32"/>
        <v>3.46</v>
      </c>
      <c r="K102" s="19">
        <v>0</v>
      </c>
      <c r="L102" s="19">
        <v>0</v>
      </c>
      <c r="M102" s="19">
        <v>3.46</v>
      </c>
      <c r="N102" s="19">
        <v>0</v>
      </c>
      <c r="O102" s="19">
        <v>0</v>
      </c>
      <c r="P102" s="19">
        <v>0</v>
      </c>
      <c r="Q102" s="19">
        <v>0</v>
      </c>
    </row>
    <row r="103" spans="1:19" ht="15.75" customHeight="1">
      <c r="A103" s="51"/>
      <c r="B103" s="79"/>
      <c r="C103" s="79"/>
      <c r="D103" s="79"/>
      <c r="E103" s="24"/>
      <c r="F103" s="51" t="s">
        <v>15</v>
      </c>
      <c r="G103" s="51"/>
      <c r="H103" s="51"/>
      <c r="I103" s="16" t="s">
        <v>10</v>
      </c>
      <c r="J103" s="17">
        <f t="shared" si="32"/>
        <v>161.87999999999997</v>
      </c>
      <c r="K103" s="17">
        <f>K104+K105+K106</f>
        <v>99.9</v>
      </c>
      <c r="L103" s="17">
        <f t="shared" ref="L103:Q103" si="37">L104+L105+L106</f>
        <v>0</v>
      </c>
      <c r="M103" s="17">
        <f t="shared" si="37"/>
        <v>49.86</v>
      </c>
      <c r="N103" s="17">
        <f t="shared" si="37"/>
        <v>0</v>
      </c>
      <c r="O103" s="17">
        <f t="shared" si="37"/>
        <v>4.04</v>
      </c>
      <c r="P103" s="17">
        <f t="shared" si="37"/>
        <v>4.04</v>
      </c>
      <c r="Q103" s="17">
        <f t="shared" si="37"/>
        <v>4.04</v>
      </c>
    </row>
    <row r="104" spans="1:19" ht="40.5" customHeight="1">
      <c r="A104" s="51"/>
      <c r="B104" s="79"/>
      <c r="C104" s="79"/>
      <c r="D104" s="79"/>
      <c r="E104" s="24"/>
      <c r="F104" s="51"/>
      <c r="G104" s="51"/>
      <c r="H104" s="51"/>
      <c r="I104" s="18" t="s">
        <v>1</v>
      </c>
      <c r="J104" s="17">
        <f t="shared" si="32"/>
        <v>144.78</v>
      </c>
      <c r="K104" s="19">
        <v>99.9</v>
      </c>
      <c r="L104" s="19">
        <v>0</v>
      </c>
      <c r="M104" s="19">
        <v>44.88</v>
      </c>
      <c r="N104" s="19">
        <v>0</v>
      </c>
      <c r="O104" s="19">
        <v>0</v>
      </c>
      <c r="P104" s="19">
        <v>0</v>
      </c>
      <c r="Q104" s="19">
        <v>0</v>
      </c>
    </row>
    <row r="105" spans="1:19" ht="27" customHeight="1">
      <c r="A105" s="51"/>
      <c r="B105" s="79"/>
      <c r="C105" s="79"/>
      <c r="D105" s="79"/>
      <c r="E105" s="24"/>
      <c r="F105" s="51"/>
      <c r="G105" s="51"/>
      <c r="H105" s="51"/>
      <c r="I105" s="18" t="s">
        <v>82</v>
      </c>
      <c r="J105" s="17">
        <f t="shared" si="32"/>
        <v>12.120000000000001</v>
      </c>
      <c r="K105" s="19">
        <v>0</v>
      </c>
      <c r="L105" s="19">
        <v>0</v>
      </c>
      <c r="M105" s="19">
        <v>0</v>
      </c>
      <c r="N105" s="19">
        <v>0</v>
      </c>
      <c r="O105" s="19">
        <v>4.04</v>
      </c>
      <c r="P105" s="19">
        <v>4.04</v>
      </c>
      <c r="Q105" s="19">
        <v>4.04</v>
      </c>
    </row>
    <row r="106" spans="1:19" ht="25.5" customHeight="1">
      <c r="A106" s="51"/>
      <c r="B106" s="79"/>
      <c r="C106" s="79"/>
      <c r="D106" s="79"/>
      <c r="E106" s="24"/>
      <c r="F106" s="51"/>
      <c r="G106" s="51"/>
      <c r="H106" s="51"/>
      <c r="I106" s="18" t="s">
        <v>81</v>
      </c>
      <c r="J106" s="17">
        <f>SUM(K106:Q106)</f>
        <v>4.9800000000000004</v>
      </c>
      <c r="K106" s="19">
        <v>0</v>
      </c>
      <c r="L106" s="19">
        <v>0</v>
      </c>
      <c r="M106" s="19">
        <v>4.9800000000000004</v>
      </c>
      <c r="N106" s="19">
        <v>0</v>
      </c>
      <c r="O106" s="19">
        <v>0</v>
      </c>
      <c r="P106" s="19">
        <v>0</v>
      </c>
      <c r="Q106" s="19">
        <v>0</v>
      </c>
    </row>
    <row r="107" spans="1:19" ht="16.5" customHeight="1">
      <c r="A107" s="86" t="s">
        <v>45</v>
      </c>
      <c r="B107" s="87"/>
      <c r="C107" s="87"/>
      <c r="D107" s="87"/>
      <c r="E107" s="87"/>
      <c r="F107" s="87"/>
      <c r="G107" s="87"/>
      <c r="H107" s="88"/>
      <c r="I107" s="16" t="s">
        <v>10</v>
      </c>
      <c r="J107" s="17">
        <f>SUM(J83+J87+J91+J95+J99+J103)</f>
        <v>2080.8700000000003</v>
      </c>
      <c r="K107" s="17">
        <f t="shared" ref="K107:Q107" si="38">SUM(K108:K110)</f>
        <v>1240.1000000000001</v>
      </c>
      <c r="L107" s="17">
        <f t="shared" si="38"/>
        <v>0</v>
      </c>
      <c r="M107" s="17">
        <f t="shared" si="38"/>
        <v>675.77</v>
      </c>
      <c r="N107" s="17">
        <f t="shared" si="38"/>
        <v>0</v>
      </c>
      <c r="O107" s="17">
        <f t="shared" si="38"/>
        <v>55</v>
      </c>
      <c r="P107" s="17">
        <f t="shared" si="38"/>
        <v>55</v>
      </c>
      <c r="Q107" s="17">
        <f t="shared" si="38"/>
        <v>55</v>
      </c>
      <c r="R107" s="7"/>
      <c r="S107" s="2"/>
    </row>
    <row r="108" spans="1:19" ht="39.75" customHeight="1">
      <c r="A108" s="89"/>
      <c r="B108" s="90"/>
      <c r="C108" s="90"/>
      <c r="D108" s="90"/>
      <c r="E108" s="90"/>
      <c r="F108" s="90"/>
      <c r="G108" s="90"/>
      <c r="H108" s="91"/>
      <c r="I108" s="18" t="s">
        <v>1</v>
      </c>
      <c r="J108" s="17">
        <f>SUM(J84+J88+J92+J96+J100+J104)</f>
        <v>1849</v>
      </c>
      <c r="K108" s="19">
        <f t="shared" ref="K108:Q108" si="39">SUM(K84+K88+K92+K96+K100+K104)</f>
        <v>1240.1000000000001</v>
      </c>
      <c r="L108" s="19">
        <f t="shared" si="39"/>
        <v>0</v>
      </c>
      <c r="M108" s="19">
        <f t="shared" si="39"/>
        <v>608.9</v>
      </c>
      <c r="N108" s="19">
        <f t="shared" si="39"/>
        <v>0</v>
      </c>
      <c r="O108" s="19">
        <f t="shared" si="39"/>
        <v>0</v>
      </c>
      <c r="P108" s="19">
        <f t="shared" si="39"/>
        <v>0</v>
      </c>
      <c r="Q108" s="19">
        <f t="shared" si="39"/>
        <v>0</v>
      </c>
      <c r="R108" s="4"/>
      <c r="S108" s="2"/>
    </row>
    <row r="109" spans="1:19" ht="25.5" customHeight="1">
      <c r="A109" s="89"/>
      <c r="B109" s="90"/>
      <c r="C109" s="90"/>
      <c r="D109" s="90"/>
      <c r="E109" s="90"/>
      <c r="F109" s="90"/>
      <c r="G109" s="90"/>
      <c r="H109" s="91"/>
      <c r="I109" s="18" t="s">
        <v>82</v>
      </c>
      <c r="J109" s="17">
        <f>SUM(J85+J89+J93+J97+J101+J105)</f>
        <v>165</v>
      </c>
      <c r="K109" s="19">
        <f t="shared" ref="K109:Q109" si="40">SUM(K85+K89+K93+K97+K101+K105)</f>
        <v>0</v>
      </c>
      <c r="L109" s="19">
        <f t="shared" si="40"/>
        <v>0</v>
      </c>
      <c r="M109" s="19">
        <f t="shared" si="40"/>
        <v>0</v>
      </c>
      <c r="N109" s="19">
        <f t="shared" si="40"/>
        <v>0</v>
      </c>
      <c r="O109" s="19">
        <f t="shared" si="40"/>
        <v>55</v>
      </c>
      <c r="P109" s="19">
        <f t="shared" si="40"/>
        <v>55</v>
      </c>
      <c r="Q109" s="19">
        <f t="shared" si="40"/>
        <v>55</v>
      </c>
      <c r="R109" s="4"/>
      <c r="S109" s="2"/>
    </row>
    <row r="110" spans="1:19" ht="27" customHeight="1">
      <c r="A110" s="92"/>
      <c r="B110" s="93"/>
      <c r="C110" s="93"/>
      <c r="D110" s="93"/>
      <c r="E110" s="93"/>
      <c r="F110" s="93"/>
      <c r="G110" s="93"/>
      <c r="H110" s="94"/>
      <c r="I110" s="18" t="s">
        <v>81</v>
      </c>
      <c r="J110" s="17">
        <f>SUM(K110:Q110)</f>
        <v>66.87</v>
      </c>
      <c r="K110" s="19">
        <f>SUM(K86+K90+K94+K98+K102+K106)</f>
        <v>0</v>
      </c>
      <c r="L110" s="19">
        <f t="shared" ref="L110:Q110" si="41">SUM(L86+L90+L94+L98+L102+L106)</f>
        <v>0</v>
      </c>
      <c r="M110" s="19">
        <f t="shared" si="41"/>
        <v>66.87</v>
      </c>
      <c r="N110" s="19">
        <f t="shared" si="41"/>
        <v>0</v>
      </c>
      <c r="O110" s="19">
        <f t="shared" si="41"/>
        <v>0</v>
      </c>
      <c r="P110" s="19">
        <f t="shared" si="41"/>
        <v>0</v>
      </c>
      <c r="Q110" s="19">
        <f t="shared" si="41"/>
        <v>0</v>
      </c>
      <c r="R110" s="4"/>
    </row>
    <row r="111" spans="1:19" ht="20.25" customHeight="1">
      <c r="A111" s="86" t="s">
        <v>17</v>
      </c>
      <c r="B111" s="87"/>
      <c r="C111" s="87"/>
      <c r="D111" s="87"/>
      <c r="E111" s="87"/>
      <c r="F111" s="87"/>
      <c r="G111" s="87"/>
      <c r="H111" s="88"/>
      <c r="I111" s="16" t="s">
        <v>10</v>
      </c>
      <c r="J111" s="17">
        <f>K111+L111+M111+N111+O111+P111+Q111</f>
        <v>2080.87</v>
      </c>
      <c r="K111" s="17">
        <f>K112+K113+K114</f>
        <v>1240.1000000000001</v>
      </c>
      <c r="L111" s="17">
        <f t="shared" ref="L111:Q111" si="42">L112+L113+L114</f>
        <v>0</v>
      </c>
      <c r="M111" s="17">
        <f t="shared" si="42"/>
        <v>675.77</v>
      </c>
      <c r="N111" s="17">
        <f t="shared" si="42"/>
        <v>0</v>
      </c>
      <c r="O111" s="17">
        <f t="shared" si="42"/>
        <v>55</v>
      </c>
      <c r="P111" s="17">
        <f t="shared" si="42"/>
        <v>55</v>
      </c>
      <c r="Q111" s="17">
        <f t="shared" si="42"/>
        <v>55</v>
      </c>
    </row>
    <row r="112" spans="1:19" ht="36.75" customHeight="1">
      <c r="A112" s="89"/>
      <c r="B112" s="90"/>
      <c r="C112" s="90"/>
      <c r="D112" s="90"/>
      <c r="E112" s="90"/>
      <c r="F112" s="90"/>
      <c r="G112" s="90"/>
      <c r="H112" s="91"/>
      <c r="I112" s="18" t="s">
        <v>1</v>
      </c>
      <c r="J112" s="17">
        <f>K112+L112+M112+N112+O112+P112+Q112</f>
        <v>1849</v>
      </c>
      <c r="K112" s="19">
        <f t="shared" ref="K112:Q112" si="43">K108</f>
        <v>1240.1000000000001</v>
      </c>
      <c r="L112" s="19">
        <f t="shared" si="43"/>
        <v>0</v>
      </c>
      <c r="M112" s="19">
        <f t="shared" si="43"/>
        <v>608.9</v>
      </c>
      <c r="N112" s="19">
        <f t="shared" si="43"/>
        <v>0</v>
      </c>
      <c r="O112" s="19">
        <f t="shared" si="43"/>
        <v>0</v>
      </c>
      <c r="P112" s="19">
        <f t="shared" si="43"/>
        <v>0</v>
      </c>
      <c r="Q112" s="19">
        <f t="shared" si="43"/>
        <v>0</v>
      </c>
    </row>
    <row r="113" spans="1:17" ht="29.25" customHeight="1">
      <c r="A113" s="89"/>
      <c r="B113" s="90"/>
      <c r="C113" s="90"/>
      <c r="D113" s="90"/>
      <c r="E113" s="90"/>
      <c r="F113" s="90"/>
      <c r="G113" s="90"/>
      <c r="H113" s="91"/>
      <c r="I113" s="18" t="s">
        <v>82</v>
      </c>
      <c r="J113" s="17">
        <f>K113+L113+M113+N113+O113+P113+Q113</f>
        <v>165</v>
      </c>
      <c r="K113" s="19">
        <f t="shared" ref="K113:Q113" si="44">K109</f>
        <v>0</v>
      </c>
      <c r="L113" s="19">
        <f t="shared" si="44"/>
        <v>0</v>
      </c>
      <c r="M113" s="19">
        <f t="shared" si="44"/>
        <v>0</v>
      </c>
      <c r="N113" s="19">
        <v>0</v>
      </c>
      <c r="O113" s="19">
        <f t="shared" si="44"/>
        <v>55</v>
      </c>
      <c r="P113" s="19">
        <f t="shared" si="44"/>
        <v>55</v>
      </c>
      <c r="Q113" s="19">
        <f t="shared" si="44"/>
        <v>55</v>
      </c>
    </row>
    <row r="114" spans="1:17" ht="25.5" customHeight="1">
      <c r="A114" s="92"/>
      <c r="B114" s="93"/>
      <c r="C114" s="93"/>
      <c r="D114" s="93"/>
      <c r="E114" s="93"/>
      <c r="F114" s="93"/>
      <c r="G114" s="93"/>
      <c r="H114" s="94"/>
      <c r="I114" s="18" t="s">
        <v>81</v>
      </c>
      <c r="J114" s="17">
        <f>K114+L114+M114+N114+O114+P114+Q114</f>
        <v>66.87</v>
      </c>
      <c r="K114" s="19">
        <f>K110</f>
        <v>0</v>
      </c>
      <c r="L114" s="19">
        <f t="shared" ref="L114:Q114" si="45">L110</f>
        <v>0</v>
      </c>
      <c r="M114" s="19">
        <f t="shared" si="45"/>
        <v>66.87</v>
      </c>
      <c r="N114" s="19">
        <f t="shared" si="45"/>
        <v>0</v>
      </c>
      <c r="O114" s="19">
        <f t="shared" si="45"/>
        <v>0</v>
      </c>
      <c r="P114" s="19">
        <f t="shared" si="45"/>
        <v>0</v>
      </c>
      <c r="Q114" s="19">
        <f t="shared" si="45"/>
        <v>0</v>
      </c>
    </row>
    <row r="115" spans="1:17" ht="17.25" customHeight="1">
      <c r="A115" s="97" t="s">
        <v>34</v>
      </c>
      <c r="B115" s="97"/>
      <c r="C115" s="97"/>
      <c r="D115" s="97"/>
      <c r="E115" s="97"/>
      <c r="F115" s="97"/>
      <c r="G115" s="97"/>
      <c r="H115" s="97"/>
      <c r="I115" s="97"/>
      <c r="J115" s="97"/>
      <c r="K115" s="97"/>
      <c r="L115" s="97"/>
      <c r="M115" s="97"/>
      <c r="N115" s="97"/>
      <c r="O115" s="97"/>
      <c r="P115" s="97"/>
      <c r="Q115" s="97"/>
    </row>
    <row r="116" spans="1:17" ht="13.5" customHeight="1">
      <c r="A116" s="97" t="s">
        <v>86</v>
      </c>
      <c r="B116" s="97"/>
      <c r="C116" s="97"/>
      <c r="D116" s="97"/>
      <c r="E116" s="97"/>
      <c r="F116" s="97"/>
      <c r="G116" s="97"/>
      <c r="H116" s="97"/>
      <c r="I116" s="97"/>
      <c r="J116" s="97"/>
      <c r="K116" s="97"/>
      <c r="L116" s="97"/>
      <c r="M116" s="97"/>
      <c r="N116" s="97"/>
      <c r="O116" s="97"/>
      <c r="P116" s="97"/>
      <c r="Q116" s="97"/>
    </row>
    <row r="117" spans="1:17" ht="18" customHeight="1">
      <c r="A117" s="83" t="s">
        <v>23</v>
      </c>
      <c r="B117" s="67" t="s">
        <v>78</v>
      </c>
      <c r="C117" s="68"/>
      <c r="D117" s="69"/>
      <c r="E117" s="16"/>
      <c r="F117" s="67" t="s">
        <v>7</v>
      </c>
      <c r="G117" s="68"/>
      <c r="H117" s="69"/>
      <c r="I117" s="11" t="s">
        <v>10</v>
      </c>
      <c r="J117" s="17">
        <f t="shared" ref="J117:J124" si="46">SUM(K117:Q117)</f>
        <v>146.97</v>
      </c>
      <c r="K117" s="17">
        <f>SUM(K118:K119)</f>
        <v>146.97</v>
      </c>
      <c r="L117" s="17">
        <v>0</v>
      </c>
      <c r="M117" s="17">
        <v>0</v>
      </c>
      <c r="N117" s="17">
        <v>0</v>
      </c>
      <c r="O117" s="17">
        <v>0</v>
      </c>
      <c r="P117" s="20">
        <v>0</v>
      </c>
      <c r="Q117" s="20">
        <v>0</v>
      </c>
    </row>
    <row r="118" spans="1:17" ht="38.25" customHeight="1">
      <c r="A118" s="84"/>
      <c r="B118" s="70"/>
      <c r="C118" s="71"/>
      <c r="D118" s="72"/>
      <c r="E118" s="16"/>
      <c r="F118" s="70"/>
      <c r="G118" s="71"/>
      <c r="H118" s="72"/>
      <c r="I118" s="27" t="s">
        <v>1</v>
      </c>
      <c r="J118" s="17">
        <f t="shared" si="46"/>
        <v>145.5</v>
      </c>
      <c r="K118" s="19">
        <v>145.5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</row>
    <row r="119" spans="1:17" ht="27.75" customHeight="1">
      <c r="A119" s="84"/>
      <c r="B119" s="70"/>
      <c r="C119" s="71"/>
      <c r="D119" s="72"/>
      <c r="E119" s="16"/>
      <c r="F119" s="73"/>
      <c r="G119" s="74"/>
      <c r="H119" s="75"/>
      <c r="I119" s="27" t="s">
        <v>99</v>
      </c>
      <c r="J119" s="17">
        <f t="shared" si="46"/>
        <v>1.47</v>
      </c>
      <c r="K119" s="19">
        <v>1.47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</row>
    <row r="120" spans="1:17" ht="15" customHeight="1">
      <c r="A120" s="84"/>
      <c r="B120" s="70"/>
      <c r="C120" s="71"/>
      <c r="D120" s="72"/>
      <c r="E120" s="16"/>
      <c r="F120" s="67" t="s">
        <v>8</v>
      </c>
      <c r="G120" s="68"/>
      <c r="H120" s="69"/>
      <c r="I120" s="11" t="s">
        <v>10</v>
      </c>
      <c r="J120" s="17">
        <f t="shared" si="46"/>
        <v>605.29999999999995</v>
      </c>
      <c r="K120" s="17">
        <f>SUM(K121:K122)</f>
        <v>605.29999999999995</v>
      </c>
      <c r="L120" s="17">
        <v>0</v>
      </c>
      <c r="M120" s="17">
        <v>0</v>
      </c>
      <c r="N120" s="17">
        <v>0</v>
      </c>
      <c r="O120" s="17">
        <v>0</v>
      </c>
      <c r="P120" s="17">
        <v>0</v>
      </c>
      <c r="Q120" s="17">
        <v>0</v>
      </c>
    </row>
    <row r="121" spans="1:17" ht="39" customHeight="1">
      <c r="A121" s="84"/>
      <c r="B121" s="70"/>
      <c r="C121" s="71"/>
      <c r="D121" s="72"/>
      <c r="E121" s="16"/>
      <c r="F121" s="70"/>
      <c r="G121" s="71"/>
      <c r="H121" s="72"/>
      <c r="I121" s="27" t="s">
        <v>1</v>
      </c>
      <c r="J121" s="17">
        <f t="shared" si="46"/>
        <v>599.25</v>
      </c>
      <c r="K121" s="19">
        <v>599.25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</row>
    <row r="122" spans="1:17" ht="28.5" customHeight="1">
      <c r="A122" s="85"/>
      <c r="B122" s="73"/>
      <c r="C122" s="74"/>
      <c r="D122" s="75"/>
      <c r="E122" s="16"/>
      <c r="F122" s="73"/>
      <c r="G122" s="74"/>
      <c r="H122" s="75"/>
      <c r="I122" s="27" t="s">
        <v>99</v>
      </c>
      <c r="J122" s="17">
        <f t="shared" si="46"/>
        <v>6.05</v>
      </c>
      <c r="K122" s="19">
        <v>6.05</v>
      </c>
      <c r="L122" s="19">
        <v>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</row>
    <row r="123" spans="1:17" ht="30.75" customHeight="1">
      <c r="A123" s="55" t="s">
        <v>24</v>
      </c>
      <c r="B123" s="51" t="s">
        <v>69</v>
      </c>
      <c r="C123" s="51"/>
      <c r="D123" s="51"/>
      <c r="E123" s="16"/>
      <c r="F123" s="51" t="s">
        <v>3</v>
      </c>
      <c r="G123" s="51"/>
      <c r="H123" s="51"/>
      <c r="I123" s="11" t="s">
        <v>10</v>
      </c>
      <c r="J123" s="17">
        <f t="shared" si="46"/>
        <v>70546.899999999994</v>
      </c>
      <c r="K123" s="17">
        <f>SUM(K124)</f>
        <v>12038.1</v>
      </c>
      <c r="L123" s="17">
        <f t="shared" ref="L123:Q123" si="47">SUM(L124)</f>
        <v>18524</v>
      </c>
      <c r="M123" s="17">
        <f t="shared" si="47"/>
        <v>19531.400000000001</v>
      </c>
      <c r="N123" s="17">
        <f t="shared" si="47"/>
        <v>20453.400000000001</v>
      </c>
      <c r="O123" s="17">
        <f t="shared" si="47"/>
        <v>0</v>
      </c>
      <c r="P123" s="17">
        <f t="shared" si="47"/>
        <v>0</v>
      </c>
      <c r="Q123" s="17">
        <f t="shared" si="47"/>
        <v>0</v>
      </c>
    </row>
    <row r="124" spans="1:17" ht="38.25" customHeight="1">
      <c r="A124" s="55"/>
      <c r="B124" s="51"/>
      <c r="C124" s="51"/>
      <c r="D124" s="51"/>
      <c r="E124" s="16"/>
      <c r="F124" s="51"/>
      <c r="G124" s="51"/>
      <c r="H124" s="51"/>
      <c r="I124" s="27" t="s">
        <v>1</v>
      </c>
      <c r="J124" s="17">
        <f t="shared" si="46"/>
        <v>70546.899999999994</v>
      </c>
      <c r="K124" s="19">
        <v>12038.1</v>
      </c>
      <c r="L124" s="19">
        <v>18524</v>
      </c>
      <c r="M124" s="19">
        <v>19531.400000000001</v>
      </c>
      <c r="N124" s="19">
        <v>20453.400000000001</v>
      </c>
      <c r="O124" s="19">
        <v>0</v>
      </c>
      <c r="P124" s="19">
        <v>0</v>
      </c>
      <c r="Q124" s="19">
        <v>0</v>
      </c>
    </row>
    <row r="125" spans="1:17" ht="32.25" customHeight="1">
      <c r="A125" s="55" t="s">
        <v>40</v>
      </c>
      <c r="B125" s="95" t="s">
        <v>79</v>
      </c>
      <c r="C125" s="95"/>
      <c r="D125" s="95"/>
      <c r="E125" s="16"/>
      <c r="F125" s="51" t="s">
        <v>3</v>
      </c>
      <c r="G125" s="51"/>
      <c r="H125" s="51"/>
      <c r="I125" s="11" t="s">
        <v>10</v>
      </c>
      <c r="J125" s="17">
        <f t="shared" ref="J125:J130" si="48">K125+L125+M125+N125+O125+P125+Q125</f>
        <v>720448.1</v>
      </c>
      <c r="K125" s="17">
        <f>K126</f>
        <v>168440</v>
      </c>
      <c r="L125" s="17">
        <f>L126</f>
        <v>191930</v>
      </c>
      <c r="M125" s="17">
        <f>M126</f>
        <v>181169.1</v>
      </c>
      <c r="N125" s="17">
        <f>SUM(N126)</f>
        <v>178909</v>
      </c>
      <c r="O125" s="17">
        <v>0</v>
      </c>
      <c r="P125" s="17">
        <v>0</v>
      </c>
      <c r="Q125" s="17">
        <v>0</v>
      </c>
    </row>
    <row r="126" spans="1:17" ht="83.25" customHeight="1">
      <c r="A126" s="51"/>
      <c r="B126" s="95"/>
      <c r="C126" s="95"/>
      <c r="D126" s="95"/>
      <c r="E126" s="16"/>
      <c r="F126" s="51"/>
      <c r="G126" s="51"/>
      <c r="H126" s="51"/>
      <c r="I126" s="27" t="s">
        <v>1</v>
      </c>
      <c r="J126" s="17">
        <f t="shared" si="48"/>
        <v>720448.1</v>
      </c>
      <c r="K126" s="19">
        <v>168440</v>
      </c>
      <c r="L126" s="19">
        <v>191930</v>
      </c>
      <c r="M126" s="19">
        <v>181169.1</v>
      </c>
      <c r="N126" s="19">
        <v>178909</v>
      </c>
      <c r="O126" s="19">
        <v>0</v>
      </c>
      <c r="P126" s="19">
        <v>0</v>
      </c>
      <c r="Q126" s="19">
        <v>0</v>
      </c>
    </row>
    <row r="127" spans="1:17" ht="58.5" customHeight="1">
      <c r="A127" s="55" t="s">
        <v>41</v>
      </c>
      <c r="B127" s="95" t="s">
        <v>80</v>
      </c>
      <c r="C127" s="95"/>
      <c r="D127" s="95"/>
      <c r="E127" s="16"/>
      <c r="F127" s="51" t="s">
        <v>3</v>
      </c>
      <c r="G127" s="51"/>
      <c r="H127" s="51"/>
      <c r="I127" s="11" t="s">
        <v>10</v>
      </c>
      <c r="J127" s="17">
        <f t="shared" si="48"/>
        <v>291398.8</v>
      </c>
      <c r="K127" s="17">
        <f t="shared" ref="K127:Q127" si="49">K128+K129</f>
        <v>129835.7</v>
      </c>
      <c r="L127" s="17">
        <f t="shared" si="49"/>
        <v>54794.9</v>
      </c>
      <c r="M127" s="17">
        <f>M128+M129</f>
        <v>50167.1</v>
      </c>
      <c r="N127" s="17">
        <f t="shared" si="49"/>
        <v>52401.1</v>
      </c>
      <c r="O127" s="17">
        <f t="shared" si="49"/>
        <v>1400</v>
      </c>
      <c r="P127" s="17">
        <f t="shared" si="49"/>
        <v>1400</v>
      </c>
      <c r="Q127" s="17">
        <f t="shared" si="49"/>
        <v>1400</v>
      </c>
    </row>
    <row r="128" spans="1:17" ht="51.75" customHeight="1">
      <c r="A128" s="51"/>
      <c r="B128" s="95"/>
      <c r="C128" s="95"/>
      <c r="D128" s="95"/>
      <c r="E128" s="16"/>
      <c r="F128" s="51"/>
      <c r="G128" s="51"/>
      <c r="H128" s="51"/>
      <c r="I128" s="27" t="s">
        <v>1</v>
      </c>
      <c r="J128" s="19">
        <f t="shared" si="48"/>
        <v>210571.2</v>
      </c>
      <c r="K128" s="19">
        <v>60000</v>
      </c>
      <c r="L128" s="19">
        <v>48003</v>
      </c>
      <c r="M128" s="19">
        <v>50167.1</v>
      </c>
      <c r="N128" s="19">
        <v>52401.1</v>
      </c>
      <c r="O128" s="19">
        <v>0</v>
      </c>
      <c r="P128" s="19">
        <v>0</v>
      </c>
      <c r="Q128" s="19">
        <v>0</v>
      </c>
    </row>
    <row r="129" spans="1:19" ht="75.75" customHeight="1">
      <c r="A129" s="51"/>
      <c r="B129" s="95"/>
      <c r="C129" s="95"/>
      <c r="D129" s="95"/>
      <c r="E129" s="16"/>
      <c r="F129" s="51"/>
      <c r="G129" s="51"/>
      <c r="H129" s="51"/>
      <c r="I129" s="27" t="s">
        <v>82</v>
      </c>
      <c r="J129" s="17">
        <f t="shared" si="48"/>
        <v>80827.599999999991</v>
      </c>
      <c r="K129" s="19">
        <v>69835.7</v>
      </c>
      <c r="L129" s="19">
        <v>6791.9</v>
      </c>
      <c r="M129" s="19">
        <v>0</v>
      </c>
      <c r="N129" s="19">
        <v>0</v>
      </c>
      <c r="O129" s="19">
        <v>1400</v>
      </c>
      <c r="P129" s="19">
        <v>1400</v>
      </c>
      <c r="Q129" s="19">
        <v>1400</v>
      </c>
    </row>
    <row r="130" spans="1:19" ht="18.75" customHeight="1">
      <c r="A130" s="86" t="s">
        <v>45</v>
      </c>
      <c r="B130" s="87"/>
      <c r="C130" s="87"/>
      <c r="D130" s="87"/>
      <c r="E130" s="87"/>
      <c r="F130" s="87"/>
      <c r="G130" s="87"/>
      <c r="H130" s="88"/>
      <c r="I130" s="11" t="s">
        <v>10</v>
      </c>
      <c r="J130" s="17">
        <f t="shared" si="48"/>
        <v>1083146.0699999998</v>
      </c>
      <c r="K130" s="17">
        <f>SUM(K131:K133)</f>
        <v>311066.07</v>
      </c>
      <c r="L130" s="17">
        <f t="shared" ref="L130:Q131" si="50">SUM(L117+L120+L123+L125+L127)</f>
        <v>265248.90000000002</v>
      </c>
      <c r="M130" s="17">
        <f t="shared" si="50"/>
        <v>250867.6</v>
      </c>
      <c r="N130" s="17">
        <f t="shared" si="50"/>
        <v>251763.5</v>
      </c>
      <c r="O130" s="17">
        <f t="shared" si="50"/>
        <v>1400</v>
      </c>
      <c r="P130" s="17">
        <f t="shared" si="50"/>
        <v>1400</v>
      </c>
      <c r="Q130" s="17">
        <f t="shared" si="50"/>
        <v>1400</v>
      </c>
      <c r="R130" s="7"/>
      <c r="S130" s="5"/>
    </row>
    <row r="131" spans="1:19" ht="36" customHeight="1">
      <c r="A131" s="89"/>
      <c r="B131" s="90"/>
      <c r="C131" s="90"/>
      <c r="D131" s="90"/>
      <c r="E131" s="90"/>
      <c r="F131" s="90"/>
      <c r="G131" s="90"/>
      <c r="H131" s="91"/>
      <c r="I131" s="27" t="s">
        <v>1</v>
      </c>
      <c r="J131" s="17">
        <f>SUM(J118+J121+J124+J126+J128)</f>
        <v>1002310.95</v>
      </c>
      <c r="K131" s="19">
        <f>SUM(K118+K121+K124+K126+K128)</f>
        <v>241222.85</v>
      </c>
      <c r="L131" s="19">
        <f t="shared" si="50"/>
        <v>258457</v>
      </c>
      <c r="M131" s="19">
        <f t="shared" si="50"/>
        <v>250867.6</v>
      </c>
      <c r="N131" s="19">
        <f t="shared" si="50"/>
        <v>251763.5</v>
      </c>
      <c r="O131" s="19">
        <f t="shared" si="50"/>
        <v>0</v>
      </c>
      <c r="P131" s="19">
        <f t="shared" si="50"/>
        <v>0</v>
      </c>
      <c r="Q131" s="19">
        <f t="shared" si="50"/>
        <v>0</v>
      </c>
      <c r="R131" s="4"/>
      <c r="S131" s="2"/>
    </row>
    <row r="132" spans="1:19" ht="24.75" customHeight="1">
      <c r="A132" s="92"/>
      <c r="B132" s="93"/>
      <c r="C132" s="93"/>
      <c r="D132" s="93"/>
      <c r="E132" s="93"/>
      <c r="F132" s="93"/>
      <c r="G132" s="93"/>
      <c r="H132" s="94"/>
      <c r="I132" s="27" t="s">
        <v>82</v>
      </c>
      <c r="J132" s="17">
        <f t="shared" ref="J132:Q132" si="51">SUM(J129)</f>
        <v>80827.599999999991</v>
      </c>
      <c r="K132" s="19">
        <f t="shared" si="51"/>
        <v>69835.7</v>
      </c>
      <c r="L132" s="19">
        <f t="shared" si="51"/>
        <v>6791.9</v>
      </c>
      <c r="M132" s="19">
        <f t="shared" si="51"/>
        <v>0</v>
      </c>
      <c r="N132" s="19">
        <f t="shared" si="51"/>
        <v>0</v>
      </c>
      <c r="O132" s="19">
        <f t="shared" si="51"/>
        <v>1400</v>
      </c>
      <c r="P132" s="19">
        <f t="shared" si="51"/>
        <v>1400</v>
      </c>
      <c r="Q132" s="19">
        <f t="shared" si="51"/>
        <v>1400</v>
      </c>
    </row>
    <row r="133" spans="1:19" ht="24.75" customHeight="1">
      <c r="A133" s="28"/>
      <c r="B133" s="29"/>
      <c r="C133" s="29"/>
      <c r="D133" s="29"/>
      <c r="E133" s="29"/>
      <c r="F133" s="29"/>
      <c r="G133" s="29"/>
      <c r="H133" s="30"/>
      <c r="I133" s="27" t="s">
        <v>81</v>
      </c>
      <c r="J133" s="17">
        <f>SUM(K133:Q133)</f>
        <v>7.52</v>
      </c>
      <c r="K133" s="19">
        <f>SUM(K119+K122)</f>
        <v>7.52</v>
      </c>
      <c r="L133" s="19">
        <f t="shared" ref="L133:Q133" si="52">SUM(L119+L122)</f>
        <v>0</v>
      </c>
      <c r="M133" s="19">
        <f t="shared" si="52"/>
        <v>0</v>
      </c>
      <c r="N133" s="19">
        <f t="shared" si="52"/>
        <v>0</v>
      </c>
      <c r="O133" s="19">
        <f t="shared" si="52"/>
        <v>0</v>
      </c>
      <c r="P133" s="19">
        <f t="shared" si="52"/>
        <v>0</v>
      </c>
      <c r="Q133" s="19">
        <f t="shared" si="52"/>
        <v>0</v>
      </c>
    </row>
    <row r="134" spans="1:19" ht="21.75" customHeight="1">
      <c r="A134" s="86" t="s">
        <v>18</v>
      </c>
      <c r="B134" s="87"/>
      <c r="C134" s="87"/>
      <c r="D134" s="87"/>
      <c r="E134" s="87"/>
      <c r="F134" s="87"/>
      <c r="G134" s="87"/>
      <c r="H134" s="88"/>
      <c r="I134" s="11" t="s">
        <v>10</v>
      </c>
      <c r="J134" s="17">
        <f>K134+L134+M134+N134+O134+P134+Q134</f>
        <v>1083146.0699999998</v>
      </c>
      <c r="K134" s="17">
        <f>SUM(K135:K137)</f>
        <v>311066.07</v>
      </c>
      <c r="L134" s="17">
        <f>SUM(L135:L137)</f>
        <v>265248.90000000002</v>
      </c>
      <c r="M134" s="17">
        <f t="shared" ref="M134" si="53">M135+M137</f>
        <v>250867.6</v>
      </c>
      <c r="N134" s="17">
        <f>SUM(N135:N137)</f>
        <v>251763.5</v>
      </c>
      <c r="O134" s="17">
        <f t="shared" ref="O134:Q134" si="54">SUM(O135:O137)</f>
        <v>1400</v>
      </c>
      <c r="P134" s="17">
        <f t="shared" si="54"/>
        <v>1400</v>
      </c>
      <c r="Q134" s="17">
        <f t="shared" si="54"/>
        <v>1400</v>
      </c>
      <c r="R134" s="156"/>
      <c r="S134" s="2"/>
    </row>
    <row r="135" spans="1:19" ht="38.25" customHeight="1">
      <c r="A135" s="89"/>
      <c r="B135" s="90"/>
      <c r="C135" s="90"/>
      <c r="D135" s="90"/>
      <c r="E135" s="90"/>
      <c r="F135" s="90"/>
      <c r="G135" s="90"/>
      <c r="H135" s="91"/>
      <c r="I135" s="27" t="s">
        <v>1</v>
      </c>
      <c r="J135" s="17">
        <f>K135+L135+M135+N135+O135+P135+Q135</f>
        <v>1002310.95</v>
      </c>
      <c r="K135" s="19">
        <f t="shared" ref="K135:Q135" si="55">K131</f>
        <v>241222.85</v>
      </c>
      <c r="L135" s="19">
        <f t="shared" si="55"/>
        <v>258457</v>
      </c>
      <c r="M135" s="19">
        <f t="shared" si="55"/>
        <v>250867.6</v>
      </c>
      <c r="N135" s="19">
        <f t="shared" si="55"/>
        <v>251763.5</v>
      </c>
      <c r="O135" s="19">
        <f t="shared" si="55"/>
        <v>0</v>
      </c>
      <c r="P135" s="19">
        <f t="shared" si="55"/>
        <v>0</v>
      </c>
      <c r="Q135" s="19">
        <f t="shared" si="55"/>
        <v>0</v>
      </c>
      <c r="R135" s="156"/>
      <c r="S135" s="2"/>
    </row>
    <row r="136" spans="1:19" ht="27" customHeight="1">
      <c r="A136" s="89"/>
      <c r="B136" s="90"/>
      <c r="C136" s="90"/>
      <c r="D136" s="90"/>
      <c r="E136" s="90"/>
      <c r="F136" s="90"/>
      <c r="G136" s="90"/>
      <c r="H136" s="91"/>
      <c r="I136" s="27" t="s">
        <v>82</v>
      </c>
      <c r="J136" s="17">
        <f t="shared" ref="J136:J137" si="56">K136+L136+M136+N136+O136+P136+Q136</f>
        <v>80827.599999999991</v>
      </c>
      <c r="K136" s="19">
        <v>69835.7</v>
      </c>
      <c r="L136" s="19">
        <f>SUM(L132)</f>
        <v>6791.9</v>
      </c>
      <c r="M136" s="19">
        <f>SUM(M133)</f>
        <v>0</v>
      </c>
      <c r="N136" s="19">
        <v>0</v>
      </c>
      <c r="O136" s="19">
        <v>1400</v>
      </c>
      <c r="P136" s="19">
        <v>1400</v>
      </c>
      <c r="Q136" s="19">
        <v>1400</v>
      </c>
      <c r="R136" s="156"/>
      <c r="S136" s="2"/>
    </row>
    <row r="137" spans="1:19" ht="27" customHeight="1">
      <c r="A137" s="92"/>
      <c r="B137" s="93"/>
      <c r="C137" s="93"/>
      <c r="D137" s="93"/>
      <c r="E137" s="93"/>
      <c r="F137" s="93"/>
      <c r="G137" s="93"/>
      <c r="H137" s="94"/>
      <c r="I137" s="27" t="s">
        <v>81</v>
      </c>
      <c r="J137" s="17">
        <f t="shared" si="56"/>
        <v>7.52</v>
      </c>
      <c r="K137" s="19">
        <f>SUM(K133)</f>
        <v>7.52</v>
      </c>
      <c r="L137" s="19">
        <f t="shared" ref="L137:Q137" si="57">SUM(L133)</f>
        <v>0</v>
      </c>
      <c r="M137" s="19">
        <f t="shared" si="57"/>
        <v>0</v>
      </c>
      <c r="N137" s="19">
        <f t="shared" si="57"/>
        <v>0</v>
      </c>
      <c r="O137" s="19">
        <f t="shared" si="57"/>
        <v>0</v>
      </c>
      <c r="P137" s="19">
        <f t="shared" si="57"/>
        <v>0</v>
      </c>
      <c r="Q137" s="19">
        <f t="shared" si="57"/>
        <v>0</v>
      </c>
      <c r="R137" s="156"/>
      <c r="S137" s="2"/>
    </row>
    <row r="138" spans="1:19" ht="15" customHeight="1">
      <c r="A138" s="56" t="s">
        <v>35</v>
      </c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</row>
    <row r="139" spans="1:19" ht="15" customHeight="1">
      <c r="A139" s="56" t="s">
        <v>36</v>
      </c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</row>
    <row r="140" spans="1:19" ht="20.25" customHeight="1">
      <c r="A140" s="56" t="s">
        <v>37</v>
      </c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</row>
    <row r="141" spans="1:19" ht="20.25" customHeight="1">
      <c r="A141" s="54" t="s">
        <v>25</v>
      </c>
      <c r="B141" s="52" t="s">
        <v>71</v>
      </c>
      <c r="C141" s="52"/>
      <c r="D141" s="52"/>
      <c r="E141" s="13"/>
      <c r="F141" s="52" t="s">
        <v>4</v>
      </c>
      <c r="G141" s="52"/>
      <c r="H141" s="52"/>
      <c r="I141" s="11" t="s">
        <v>10</v>
      </c>
      <c r="J141" s="31">
        <f>SUM(J142:J143)</f>
        <v>5788.5</v>
      </c>
      <c r="K141" s="31">
        <f>K142+K143</f>
        <v>3603.9</v>
      </c>
      <c r="L141" s="31">
        <f t="shared" ref="L141:Q141" si="58">L142+L143</f>
        <v>0</v>
      </c>
      <c r="M141" s="31">
        <f t="shared" si="58"/>
        <v>0</v>
      </c>
      <c r="N141" s="31">
        <f t="shared" si="58"/>
        <v>0</v>
      </c>
      <c r="O141" s="31">
        <f t="shared" si="58"/>
        <v>728.2</v>
      </c>
      <c r="P141" s="31">
        <f t="shared" si="58"/>
        <v>728.2</v>
      </c>
      <c r="Q141" s="31">
        <f t="shared" si="58"/>
        <v>728.2</v>
      </c>
    </row>
    <row r="142" spans="1:19" ht="40.5" customHeight="1">
      <c r="A142" s="54"/>
      <c r="B142" s="52"/>
      <c r="C142" s="52"/>
      <c r="D142" s="52"/>
      <c r="E142" s="13"/>
      <c r="F142" s="52"/>
      <c r="G142" s="52"/>
      <c r="H142" s="52"/>
      <c r="I142" s="27" t="s">
        <v>1</v>
      </c>
      <c r="J142" s="23">
        <f>SUM(K142:Q142)</f>
        <v>3270.4</v>
      </c>
      <c r="K142" s="32">
        <v>3270.4</v>
      </c>
      <c r="L142" s="32">
        <v>0</v>
      </c>
      <c r="M142" s="32">
        <v>0</v>
      </c>
      <c r="N142" s="32">
        <v>0</v>
      </c>
      <c r="O142" s="32">
        <v>0</v>
      </c>
      <c r="P142" s="32">
        <v>0</v>
      </c>
      <c r="Q142" s="32">
        <v>0</v>
      </c>
    </row>
    <row r="143" spans="1:19" ht="29.25" customHeight="1">
      <c r="A143" s="54"/>
      <c r="B143" s="52"/>
      <c r="C143" s="52"/>
      <c r="D143" s="52"/>
      <c r="E143" s="13"/>
      <c r="F143" s="52"/>
      <c r="G143" s="52"/>
      <c r="H143" s="52"/>
      <c r="I143" s="27" t="s">
        <v>82</v>
      </c>
      <c r="J143" s="23">
        <f>SUM(K143:Q143)</f>
        <v>2518.1000000000004</v>
      </c>
      <c r="K143" s="32">
        <v>333.5</v>
      </c>
      <c r="L143" s="32">
        <v>0</v>
      </c>
      <c r="M143" s="32">
        <v>0</v>
      </c>
      <c r="N143" s="32">
        <v>0</v>
      </c>
      <c r="O143" s="32">
        <v>728.2</v>
      </c>
      <c r="P143" s="32">
        <v>728.2</v>
      </c>
      <c r="Q143" s="32">
        <v>728.2</v>
      </c>
    </row>
    <row r="144" spans="1:19" ht="22.5" customHeight="1">
      <c r="A144" s="96" t="s">
        <v>98</v>
      </c>
      <c r="B144" s="52" t="s">
        <v>131</v>
      </c>
      <c r="C144" s="52"/>
      <c r="D144" s="52"/>
      <c r="E144" s="13"/>
      <c r="F144" s="52" t="s">
        <v>4</v>
      </c>
      <c r="G144" s="52"/>
      <c r="H144" s="52"/>
      <c r="I144" s="11" t="s">
        <v>10</v>
      </c>
      <c r="J144" s="23">
        <f>K144+L144+M144+N144+O144+P144+Q144</f>
        <v>5788.5</v>
      </c>
      <c r="K144" s="31">
        <f>K145+K146</f>
        <v>3603.9</v>
      </c>
      <c r="L144" s="31">
        <f t="shared" ref="L144:Q144" si="59">L145+L146</f>
        <v>0</v>
      </c>
      <c r="M144" s="31">
        <f t="shared" si="59"/>
        <v>0</v>
      </c>
      <c r="N144" s="31">
        <f t="shared" si="59"/>
        <v>0</v>
      </c>
      <c r="O144" s="31">
        <f t="shared" si="59"/>
        <v>728.2</v>
      </c>
      <c r="P144" s="31">
        <f t="shared" si="59"/>
        <v>728.2</v>
      </c>
      <c r="Q144" s="31">
        <f t="shared" si="59"/>
        <v>728.2</v>
      </c>
    </row>
    <row r="145" spans="1:19" ht="40.5" customHeight="1">
      <c r="A145" s="96"/>
      <c r="B145" s="52"/>
      <c r="C145" s="52"/>
      <c r="D145" s="52"/>
      <c r="E145" s="13"/>
      <c r="F145" s="52"/>
      <c r="G145" s="52"/>
      <c r="H145" s="52"/>
      <c r="I145" s="27" t="s">
        <v>1</v>
      </c>
      <c r="J145" s="23">
        <f>K145+L145+M145+N145+O145+P145+Q145</f>
        <v>3270.4</v>
      </c>
      <c r="K145" s="32">
        <v>3270.4</v>
      </c>
      <c r="L145" s="32">
        <v>0</v>
      </c>
      <c r="M145" s="32">
        <v>0</v>
      </c>
      <c r="N145" s="32">
        <v>0</v>
      </c>
      <c r="O145" s="32">
        <v>0</v>
      </c>
      <c r="P145" s="32">
        <v>0</v>
      </c>
      <c r="Q145" s="32">
        <v>0</v>
      </c>
    </row>
    <row r="146" spans="1:19" ht="25.5" customHeight="1">
      <c r="A146" s="96"/>
      <c r="B146" s="52"/>
      <c r="C146" s="52"/>
      <c r="D146" s="52"/>
      <c r="E146" s="13"/>
      <c r="F146" s="52"/>
      <c r="G146" s="52"/>
      <c r="H146" s="52"/>
      <c r="I146" s="27" t="s">
        <v>82</v>
      </c>
      <c r="J146" s="23">
        <f>K146+L146+M146+N146+O146+P146+Q146</f>
        <v>2518.1000000000004</v>
      </c>
      <c r="K146" s="32">
        <v>333.5</v>
      </c>
      <c r="L146" s="32">
        <v>0</v>
      </c>
      <c r="M146" s="32">
        <v>0</v>
      </c>
      <c r="N146" s="32">
        <v>0</v>
      </c>
      <c r="O146" s="32">
        <v>728.2</v>
      </c>
      <c r="P146" s="32">
        <v>728.2</v>
      </c>
      <c r="Q146" s="32">
        <v>728.2</v>
      </c>
    </row>
    <row r="147" spans="1:19" ht="21.75" customHeight="1">
      <c r="A147" s="54" t="s">
        <v>102</v>
      </c>
      <c r="B147" s="53" t="s">
        <v>105</v>
      </c>
      <c r="C147" s="53"/>
      <c r="D147" s="53"/>
      <c r="E147" s="33"/>
      <c r="F147" s="53" t="s">
        <v>4</v>
      </c>
      <c r="G147" s="53"/>
      <c r="H147" s="53"/>
      <c r="I147" s="34" t="s">
        <v>10</v>
      </c>
      <c r="J147" s="35">
        <v>8000</v>
      </c>
      <c r="K147" s="35">
        <v>8000</v>
      </c>
      <c r="L147" s="35">
        <v>0</v>
      </c>
      <c r="M147" s="35">
        <v>0</v>
      </c>
      <c r="N147" s="35">
        <v>0</v>
      </c>
      <c r="O147" s="35">
        <v>0</v>
      </c>
      <c r="P147" s="35">
        <v>0</v>
      </c>
      <c r="Q147" s="35">
        <v>0</v>
      </c>
    </row>
    <row r="148" spans="1:19" ht="39.75" customHeight="1">
      <c r="A148" s="54"/>
      <c r="B148" s="53"/>
      <c r="C148" s="53"/>
      <c r="D148" s="53"/>
      <c r="E148" s="33"/>
      <c r="F148" s="53"/>
      <c r="G148" s="53"/>
      <c r="H148" s="53"/>
      <c r="I148" s="36" t="s">
        <v>1</v>
      </c>
      <c r="J148" s="37">
        <v>0</v>
      </c>
      <c r="K148" s="38">
        <v>0</v>
      </c>
      <c r="L148" s="38">
        <v>0</v>
      </c>
      <c r="M148" s="38">
        <v>0</v>
      </c>
      <c r="N148" s="38">
        <v>0</v>
      </c>
      <c r="O148" s="38">
        <v>0</v>
      </c>
      <c r="P148" s="38">
        <v>0</v>
      </c>
      <c r="Q148" s="38">
        <v>0</v>
      </c>
    </row>
    <row r="149" spans="1:19" ht="25.5" customHeight="1">
      <c r="A149" s="54"/>
      <c r="B149" s="53"/>
      <c r="C149" s="53"/>
      <c r="D149" s="53"/>
      <c r="E149" s="33"/>
      <c r="F149" s="53"/>
      <c r="G149" s="53"/>
      <c r="H149" s="53"/>
      <c r="I149" s="36" t="s">
        <v>82</v>
      </c>
      <c r="J149" s="35">
        <v>8000</v>
      </c>
      <c r="K149" s="38">
        <v>8000</v>
      </c>
      <c r="L149" s="38">
        <v>0</v>
      </c>
      <c r="M149" s="38">
        <v>0</v>
      </c>
      <c r="N149" s="38">
        <v>0</v>
      </c>
      <c r="O149" s="38">
        <v>0</v>
      </c>
      <c r="P149" s="38">
        <v>0</v>
      </c>
      <c r="Q149" s="38">
        <v>0</v>
      </c>
    </row>
    <row r="150" spans="1:19" ht="23.25" customHeight="1">
      <c r="A150" s="151" t="s">
        <v>45</v>
      </c>
      <c r="B150" s="151"/>
      <c r="C150" s="151"/>
      <c r="D150" s="151"/>
      <c r="E150" s="151"/>
      <c r="F150" s="151"/>
      <c r="G150" s="151"/>
      <c r="H150" s="151"/>
      <c r="I150" s="11" t="s">
        <v>10</v>
      </c>
      <c r="J150" s="31">
        <f>K150+L150+M150+N150+O150+P150+Q150</f>
        <v>13788.500000000002</v>
      </c>
      <c r="K150" s="31">
        <f>K151+K152</f>
        <v>11603.9</v>
      </c>
      <c r="L150" s="31">
        <f t="shared" ref="L150:Q150" si="60">L151+L152</f>
        <v>0</v>
      </c>
      <c r="M150" s="31">
        <f t="shared" si="60"/>
        <v>0</v>
      </c>
      <c r="N150" s="31">
        <f t="shared" si="60"/>
        <v>0</v>
      </c>
      <c r="O150" s="31">
        <f t="shared" si="60"/>
        <v>728.2</v>
      </c>
      <c r="P150" s="31">
        <f t="shared" si="60"/>
        <v>728.2</v>
      </c>
      <c r="Q150" s="31">
        <f t="shared" si="60"/>
        <v>728.2</v>
      </c>
    </row>
    <row r="151" spans="1:19" ht="38.25" customHeight="1">
      <c r="A151" s="151"/>
      <c r="B151" s="151"/>
      <c r="C151" s="151"/>
      <c r="D151" s="151"/>
      <c r="E151" s="151"/>
      <c r="F151" s="151"/>
      <c r="G151" s="151"/>
      <c r="H151" s="151"/>
      <c r="I151" s="27" t="s">
        <v>1</v>
      </c>
      <c r="J151" s="31">
        <f>K151+L151+M151+N151+O151+P151+Q151</f>
        <v>3270.4</v>
      </c>
      <c r="K151" s="32">
        <f t="shared" ref="K151:Q151" si="61">K145+K148</f>
        <v>3270.4</v>
      </c>
      <c r="L151" s="32">
        <f t="shared" si="61"/>
        <v>0</v>
      </c>
      <c r="M151" s="32">
        <f t="shared" si="61"/>
        <v>0</v>
      </c>
      <c r="N151" s="32">
        <f t="shared" si="61"/>
        <v>0</v>
      </c>
      <c r="O151" s="32">
        <f t="shared" si="61"/>
        <v>0</v>
      </c>
      <c r="P151" s="32">
        <f t="shared" si="61"/>
        <v>0</v>
      </c>
      <c r="Q151" s="32">
        <f t="shared" si="61"/>
        <v>0</v>
      </c>
    </row>
    <row r="152" spans="1:19" ht="27.75" customHeight="1">
      <c r="A152" s="151"/>
      <c r="B152" s="151"/>
      <c r="C152" s="151"/>
      <c r="D152" s="151"/>
      <c r="E152" s="151"/>
      <c r="F152" s="151"/>
      <c r="G152" s="151"/>
      <c r="H152" s="151"/>
      <c r="I152" s="27" t="s">
        <v>82</v>
      </c>
      <c r="J152" s="31">
        <f>K152+L152+M152+N152+O152+P152+Q152</f>
        <v>10518.100000000002</v>
      </c>
      <c r="K152" s="32">
        <f>K146+K149</f>
        <v>8333.5</v>
      </c>
      <c r="L152" s="32">
        <f t="shared" ref="L152:Q152" si="62">L146+L149</f>
        <v>0</v>
      </c>
      <c r="M152" s="32">
        <f t="shared" si="62"/>
        <v>0</v>
      </c>
      <c r="N152" s="32">
        <f t="shared" si="62"/>
        <v>0</v>
      </c>
      <c r="O152" s="32">
        <f t="shared" si="62"/>
        <v>728.2</v>
      </c>
      <c r="P152" s="32">
        <f t="shared" si="62"/>
        <v>728.2</v>
      </c>
      <c r="Q152" s="32">
        <f t="shared" si="62"/>
        <v>728.2</v>
      </c>
    </row>
    <row r="153" spans="1:19" ht="18.75" customHeight="1">
      <c r="A153" s="151" t="s">
        <v>39</v>
      </c>
      <c r="B153" s="151"/>
      <c r="C153" s="151"/>
      <c r="D153" s="151"/>
      <c r="E153" s="151"/>
      <c r="F153" s="151"/>
      <c r="G153" s="151"/>
      <c r="H153" s="151"/>
      <c r="I153" s="11" t="s">
        <v>10</v>
      </c>
      <c r="J153" s="17">
        <f>J155+J154</f>
        <v>13788.500000000002</v>
      </c>
      <c r="K153" s="17">
        <f t="shared" ref="K153:Q153" si="63">K155+K154</f>
        <v>11603.9</v>
      </c>
      <c r="L153" s="17">
        <f t="shared" si="63"/>
        <v>0</v>
      </c>
      <c r="M153" s="17">
        <f t="shared" si="63"/>
        <v>0</v>
      </c>
      <c r="N153" s="17">
        <f t="shared" si="63"/>
        <v>0</v>
      </c>
      <c r="O153" s="17">
        <f t="shared" si="63"/>
        <v>728.2</v>
      </c>
      <c r="P153" s="17">
        <f t="shared" si="63"/>
        <v>728.2</v>
      </c>
      <c r="Q153" s="17">
        <f t="shared" si="63"/>
        <v>728.2</v>
      </c>
      <c r="R153" s="156"/>
      <c r="S153" s="2"/>
    </row>
    <row r="154" spans="1:19" ht="38.25" customHeight="1">
      <c r="A154" s="151"/>
      <c r="B154" s="151"/>
      <c r="C154" s="151"/>
      <c r="D154" s="151"/>
      <c r="E154" s="151"/>
      <c r="F154" s="151"/>
      <c r="G154" s="151"/>
      <c r="H154" s="151"/>
      <c r="I154" s="27" t="s">
        <v>1</v>
      </c>
      <c r="J154" s="17">
        <f>J151</f>
        <v>3270.4</v>
      </c>
      <c r="K154" s="19">
        <f t="shared" ref="K154:Q154" si="64">K151</f>
        <v>3270.4</v>
      </c>
      <c r="L154" s="19">
        <f t="shared" si="64"/>
        <v>0</v>
      </c>
      <c r="M154" s="19">
        <f t="shared" si="64"/>
        <v>0</v>
      </c>
      <c r="N154" s="19">
        <f t="shared" si="64"/>
        <v>0</v>
      </c>
      <c r="O154" s="19">
        <f t="shared" si="64"/>
        <v>0</v>
      </c>
      <c r="P154" s="19">
        <f t="shared" si="64"/>
        <v>0</v>
      </c>
      <c r="Q154" s="19">
        <f t="shared" si="64"/>
        <v>0</v>
      </c>
      <c r="R154" s="156"/>
      <c r="S154" s="2"/>
    </row>
    <row r="155" spans="1:19" ht="32.25" customHeight="1">
      <c r="A155" s="151"/>
      <c r="B155" s="151"/>
      <c r="C155" s="151"/>
      <c r="D155" s="151"/>
      <c r="E155" s="151"/>
      <c r="F155" s="151"/>
      <c r="G155" s="151"/>
      <c r="H155" s="151"/>
      <c r="I155" s="27" t="s">
        <v>82</v>
      </c>
      <c r="J155" s="17">
        <f>J152</f>
        <v>10518.100000000002</v>
      </c>
      <c r="K155" s="19">
        <f t="shared" ref="K155:Q155" si="65">K152</f>
        <v>8333.5</v>
      </c>
      <c r="L155" s="19">
        <f t="shared" si="65"/>
        <v>0</v>
      </c>
      <c r="M155" s="19">
        <f t="shared" si="65"/>
        <v>0</v>
      </c>
      <c r="N155" s="19">
        <f t="shared" si="65"/>
        <v>0</v>
      </c>
      <c r="O155" s="19">
        <f t="shared" si="65"/>
        <v>728.2</v>
      </c>
      <c r="P155" s="19">
        <f t="shared" si="65"/>
        <v>728.2</v>
      </c>
      <c r="Q155" s="19">
        <f t="shared" si="65"/>
        <v>728.2</v>
      </c>
      <c r="R155" s="156"/>
      <c r="S155" s="2"/>
    </row>
    <row r="156" spans="1:19" ht="21.75" customHeight="1">
      <c r="A156" s="56" t="s">
        <v>31</v>
      </c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</row>
    <row r="157" spans="1:19" ht="17.25" customHeight="1">
      <c r="A157" s="56" t="s">
        <v>30</v>
      </c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</row>
    <row r="158" spans="1:19" ht="16.5" customHeight="1">
      <c r="A158" s="56" t="s">
        <v>72</v>
      </c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</row>
    <row r="159" spans="1:19" ht="15" customHeight="1">
      <c r="A159" s="55" t="s">
        <v>26</v>
      </c>
      <c r="B159" s="51" t="s">
        <v>73</v>
      </c>
      <c r="C159" s="51"/>
      <c r="D159" s="51"/>
      <c r="E159" s="24"/>
      <c r="F159" s="51" t="s">
        <v>89</v>
      </c>
      <c r="G159" s="51"/>
      <c r="H159" s="51"/>
      <c r="I159" s="16" t="s">
        <v>10</v>
      </c>
      <c r="J159" s="39">
        <f t="shared" ref="J159:J171" si="66">K159+L159+M159+N159+O159+P159+Q159</f>
        <v>0</v>
      </c>
      <c r="K159" s="39">
        <f t="shared" ref="K159:Q159" si="67">K161+K160</f>
        <v>0</v>
      </c>
      <c r="L159" s="39">
        <f t="shared" si="67"/>
        <v>0</v>
      </c>
      <c r="M159" s="39">
        <f t="shared" si="67"/>
        <v>0</v>
      </c>
      <c r="N159" s="39">
        <f t="shared" si="67"/>
        <v>0</v>
      </c>
      <c r="O159" s="39">
        <f t="shared" si="67"/>
        <v>0</v>
      </c>
      <c r="P159" s="39">
        <f t="shared" si="67"/>
        <v>0</v>
      </c>
      <c r="Q159" s="39">
        <f t="shared" si="67"/>
        <v>0</v>
      </c>
    </row>
    <row r="160" spans="1:19" ht="39" customHeight="1">
      <c r="A160" s="55"/>
      <c r="B160" s="51"/>
      <c r="C160" s="51"/>
      <c r="D160" s="51"/>
      <c r="E160" s="24"/>
      <c r="F160" s="51"/>
      <c r="G160" s="51"/>
      <c r="H160" s="51"/>
      <c r="I160" s="18" t="s">
        <v>1</v>
      </c>
      <c r="J160" s="39">
        <f t="shared" si="66"/>
        <v>0</v>
      </c>
      <c r="K160" s="40">
        <v>0</v>
      </c>
      <c r="L160" s="40">
        <v>0</v>
      </c>
      <c r="M160" s="40">
        <v>0</v>
      </c>
      <c r="N160" s="40">
        <v>0</v>
      </c>
      <c r="O160" s="40">
        <v>0</v>
      </c>
      <c r="P160" s="40">
        <v>0</v>
      </c>
      <c r="Q160" s="40">
        <v>0</v>
      </c>
    </row>
    <row r="161" spans="1:17" ht="26.25" customHeight="1">
      <c r="A161" s="55"/>
      <c r="B161" s="51"/>
      <c r="C161" s="51"/>
      <c r="D161" s="51"/>
      <c r="E161" s="24"/>
      <c r="F161" s="51"/>
      <c r="G161" s="51"/>
      <c r="H161" s="51"/>
      <c r="I161" s="18" t="s">
        <v>82</v>
      </c>
      <c r="J161" s="39">
        <f t="shared" si="66"/>
        <v>0</v>
      </c>
      <c r="K161" s="40">
        <v>0</v>
      </c>
      <c r="L161" s="40">
        <v>0</v>
      </c>
      <c r="M161" s="40">
        <v>0</v>
      </c>
      <c r="N161" s="40">
        <v>0</v>
      </c>
      <c r="O161" s="40">
        <v>0</v>
      </c>
      <c r="P161" s="40">
        <v>0</v>
      </c>
      <c r="Q161" s="40">
        <v>0</v>
      </c>
    </row>
    <row r="162" spans="1:17" ht="15" customHeight="1">
      <c r="A162" s="55"/>
      <c r="B162" s="51"/>
      <c r="C162" s="51"/>
      <c r="D162" s="51"/>
      <c r="E162" s="24"/>
      <c r="F162" s="51" t="s">
        <v>90</v>
      </c>
      <c r="G162" s="51"/>
      <c r="H162" s="51"/>
      <c r="I162" s="16" t="s">
        <v>10</v>
      </c>
      <c r="J162" s="39">
        <f t="shared" si="66"/>
        <v>0</v>
      </c>
      <c r="K162" s="39">
        <f t="shared" ref="K162:Q162" si="68">K164+K163</f>
        <v>0</v>
      </c>
      <c r="L162" s="39">
        <f t="shared" si="68"/>
        <v>0</v>
      </c>
      <c r="M162" s="39">
        <f t="shared" si="68"/>
        <v>0</v>
      </c>
      <c r="N162" s="39">
        <f t="shared" si="68"/>
        <v>0</v>
      </c>
      <c r="O162" s="39">
        <f t="shared" si="68"/>
        <v>0</v>
      </c>
      <c r="P162" s="39">
        <f t="shared" si="68"/>
        <v>0</v>
      </c>
      <c r="Q162" s="39">
        <f t="shared" si="68"/>
        <v>0</v>
      </c>
    </row>
    <row r="163" spans="1:17" ht="39.75" customHeight="1">
      <c r="A163" s="55"/>
      <c r="B163" s="51"/>
      <c r="C163" s="51"/>
      <c r="D163" s="51"/>
      <c r="E163" s="24"/>
      <c r="F163" s="51"/>
      <c r="G163" s="51"/>
      <c r="H163" s="51"/>
      <c r="I163" s="18" t="s">
        <v>1</v>
      </c>
      <c r="J163" s="39">
        <f t="shared" si="66"/>
        <v>0</v>
      </c>
      <c r="K163" s="40">
        <v>0</v>
      </c>
      <c r="L163" s="40">
        <v>0</v>
      </c>
      <c r="M163" s="40">
        <v>0</v>
      </c>
      <c r="N163" s="40">
        <v>0</v>
      </c>
      <c r="O163" s="40">
        <v>0</v>
      </c>
      <c r="P163" s="40">
        <v>0</v>
      </c>
      <c r="Q163" s="40">
        <v>0</v>
      </c>
    </row>
    <row r="164" spans="1:17" ht="24.75" customHeight="1">
      <c r="A164" s="55"/>
      <c r="B164" s="51"/>
      <c r="C164" s="51"/>
      <c r="D164" s="51"/>
      <c r="E164" s="24"/>
      <c r="F164" s="51"/>
      <c r="G164" s="51"/>
      <c r="H164" s="51"/>
      <c r="I164" s="18" t="s">
        <v>82</v>
      </c>
      <c r="J164" s="39">
        <f t="shared" si="66"/>
        <v>0</v>
      </c>
      <c r="K164" s="40">
        <v>0</v>
      </c>
      <c r="L164" s="40">
        <v>0</v>
      </c>
      <c r="M164" s="40">
        <v>0</v>
      </c>
      <c r="N164" s="40">
        <v>0</v>
      </c>
      <c r="O164" s="40">
        <v>0</v>
      </c>
      <c r="P164" s="40">
        <v>0</v>
      </c>
      <c r="Q164" s="40">
        <v>0</v>
      </c>
    </row>
    <row r="165" spans="1:17" ht="15" customHeight="1">
      <c r="A165" s="55"/>
      <c r="B165" s="51"/>
      <c r="C165" s="51"/>
      <c r="D165" s="51"/>
      <c r="E165" s="24"/>
      <c r="F165" s="51" t="s">
        <v>91</v>
      </c>
      <c r="G165" s="51"/>
      <c r="H165" s="51"/>
      <c r="I165" s="16" t="s">
        <v>10</v>
      </c>
      <c r="J165" s="39">
        <f t="shared" si="66"/>
        <v>0</v>
      </c>
      <c r="K165" s="39">
        <f t="shared" ref="K165:Q165" si="69">K167+K166</f>
        <v>0</v>
      </c>
      <c r="L165" s="39">
        <f t="shared" si="69"/>
        <v>0</v>
      </c>
      <c r="M165" s="39">
        <f t="shared" si="69"/>
        <v>0</v>
      </c>
      <c r="N165" s="39">
        <f t="shared" si="69"/>
        <v>0</v>
      </c>
      <c r="O165" s="39">
        <f t="shared" si="69"/>
        <v>0</v>
      </c>
      <c r="P165" s="39">
        <f t="shared" si="69"/>
        <v>0</v>
      </c>
      <c r="Q165" s="39">
        <f t="shared" si="69"/>
        <v>0</v>
      </c>
    </row>
    <row r="166" spans="1:17" ht="39.75" customHeight="1">
      <c r="A166" s="55"/>
      <c r="B166" s="51"/>
      <c r="C166" s="51"/>
      <c r="D166" s="51"/>
      <c r="E166" s="24"/>
      <c r="F166" s="51"/>
      <c r="G166" s="51"/>
      <c r="H166" s="51"/>
      <c r="I166" s="18" t="s">
        <v>1</v>
      </c>
      <c r="J166" s="39">
        <f t="shared" si="66"/>
        <v>0</v>
      </c>
      <c r="K166" s="40">
        <v>0</v>
      </c>
      <c r="L166" s="40">
        <v>0</v>
      </c>
      <c r="M166" s="40">
        <v>0</v>
      </c>
      <c r="N166" s="40">
        <v>0</v>
      </c>
      <c r="O166" s="40">
        <v>0</v>
      </c>
      <c r="P166" s="40">
        <v>0</v>
      </c>
      <c r="Q166" s="40">
        <v>0</v>
      </c>
    </row>
    <row r="167" spans="1:17" ht="27" customHeight="1">
      <c r="A167" s="55"/>
      <c r="B167" s="51"/>
      <c r="C167" s="51"/>
      <c r="D167" s="51"/>
      <c r="E167" s="24"/>
      <c r="F167" s="51"/>
      <c r="G167" s="51"/>
      <c r="H167" s="51"/>
      <c r="I167" s="18" t="s">
        <v>82</v>
      </c>
      <c r="J167" s="39">
        <f t="shared" si="66"/>
        <v>0</v>
      </c>
      <c r="K167" s="40">
        <v>0</v>
      </c>
      <c r="L167" s="40">
        <v>0</v>
      </c>
      <c r="M167" s="40">
        <v>0</v>
      </c>
      <c r="N167" s="40">
        <v>0</v>
      </c>
      <c r="O167" s="40">
        <v>0</v>
      </c>
      <c r="P167" s="40">
        <v>0</v>
      </c>
      <c r="Q167" s="40">
        <v>0</v>
      </c>
    </row>
    <row r="168" spans="1:17" ht="14.25" customHeight="1">
      <c r="A168" s="55"/>
      <c r="B168" s="51"/>
      <c r="C168" s="51"/>
      <c r="D168" s="51"/>
      <c r="E168" s="24"/>
      <c r="F168" s="51" t="s">
        <v>92</v>
      </c>
      <c r="G168" s="51"/>
      <c r="H168" s="51"/>
      <c r="I168" s="16" t="s">
        <v>10</v>
      </c>
      <c r="J168" s="39">
        <f t="shared" si="66"/>
        <v>0</v>
      </c>
      <c r="K168" s="39">
        <f t="shared" ref="K168:Q168" si="70">K170+K169</f>
        <v>0</v>
      </c>
      <c r="L168" s="39">
        <f t="shared" si="70"/>
        <v>0</v>
      </c>
      <c r="M168" s="39">
        <f t="shared" si="70"/>
        <v>0</v>
      </c>
      <c r="N168" s="39">
        <f t="shared" si="70"/>
        <v>0</v>
      </c>
      <c r="O168" s="39">
        <f t="shared" si="70"/>
        <v>0</v>
      </c>
      <c r="P168" s="39">
        <f t="shared" si="70"/>
        <v>0</v>
      </c>
      <c r="Q168" s="39">
        <f t="shared" si="70"/>
        <v>0</v>
      </c>
    </row>
    <row r="169" spans="1:17" ht="37.5" customHeight="1">
      <c r="A169" s="55"/>
      <c r="B169" s="51"/>
      <c r="C169" s="51"/>
      <c r="D169" s="51"/>
      <c r="E169" s="24"/>
      <c r="F169" s="51"/>
      <c r="G169" s="51"/>
      <c r="H169" s="51"/>
      <c r="I169" s="18" t="s">
        <v>1</v>
      </c>
      <c r="J169" s="39">
        <f t="shared" si="66"/>
        <v>0</v>
      </c>
      <c r="K169" s="40">
        <v>0</v>
      </c>
      <c r="L169" s="40">
        <v>0</v>
      </c>
      <c r="M169" s="40">
        <v>0</v>
      </c>
      <c r="N169" s="40">
        <v>0</v>
      </c>
      <c r="O169" s="40">
        <v>0</v>
      </c>
      <c r="P169" s="40">
        <v>0</v>
      </c>
      <c r="Q169" s="40">
        <v>0</v>
      </c>
    </row>
    <row r="170" spans="1:17" ht="24.75" customHeight="1">
      <c r="A170" s="55"/>
      <c r="B170" s="51"/>
      <c r="C170" s="51"/>
      <c r="D170" s="51"/>
      <c r="E170" s="24"/>
      <c r="F170" s="51"/>
      <c r="G170" s="51"/>
      <c r="H170" s="51"/>
      <c r="I170" s="18" t="s">
        <v>82</v>
      </c>
      <c r="J170" s="39">
        <f t="shared" si="66"/>
        <v>0</v>
      </c>
      <c r="K170" s="40">
        <v>0</v>
      </c>
      <c r="L170" s="40">
        <v>0</v>
      </c>
      <c r="M170" s="40">
        <v>0</v>
      </c>
      <c r="N170" s="40">
        <v>0</v>
      </c>
      <c r="O170" s="40">
        <v>0</v>
      </c>
      <c r="P170" s="40">
        <v>0</v>
      </c>
      <c r="Q170" s="40">
        <v>0</v>
      </c>
    </row>
    <row r="171" spans="1:17" ht="16.5" customHeight="1">
      <c r="A171" s="55"/>
      <c r="B171" s="51"/>
      <c r="C171" s="51"/>
      <c r="D171" s="51"/>
      <c r="E171" s="24"/>
      <c r="F171" s="51" t="s">
        <v>93</v>
      </c>
      <c r="G171" s="51"/>
      <c r="H171" s="51"/>
      <c r="I171" s="16" t="s">
        <v>10</v>
      </c>
      <c r="J171" s="39">
        <f t="shared" si="66"/>
        <v>0</v>
      </c>
      <c r="K171" s="39">
        <f t="shared" ref="K171:Q171" si="71">K173+K172</f>
        <v>0</v>
      </c>
      <c r="L171" s="39">
        <f t="shared" si="71"/>
        <v>0</v>
      </c>
      <c r="M171" s="39">
        <f t="shared" si="71"/>
        <v>0</v>
      </c>
      <c r="N171" s="39">
        <f t="shared" si="71"/>
        <v>0</v>
      </c>
      <c r="O171" s="39">
        <f t="shared" si="71"/>
        <v>0</v>
      </c>
      <c r="P171" s="39">
        <f t="shared" si="71"/>
        <v>0</v>
      </c>
      <c r="Q171" s="39">
        <f t="shared" si="71"/>
        <v>0</v>
      </c>
    </row>
    <row r="172" spans="1:17" ht="37.5" customHeight="1">
      <c r="A172" s="55"/>
      <c r="B172" s="51"/>
      <c r="C172" s="51"/>
      <c r="D172" s="51"/>
      <c r="E172" s="24"/>
      <c r="F172" s="51"/>
      <c r="G172" s="51"/>
      <c r="H172" s="51"/>
      <c r="I172" s="18" t="s">
        <v>1</v>
      </c>
      <c r="J172" s="39">
        <f t="shared" ref="J172:J217" si="72">K172+L172+M172+N172+O172+P172+Q172</f>
        <v>0</v>
      </c>
      <c r="K172" s="40">
        <v>0</v>
      </c>
      <c r="L172" s="40">
        <v>0</v>
      </c>
      <c r="M172" s="40">
        <v>0</v>
      </c>
      <c r="N172" s="40">
        <v>0</v>
      </c>
      <c r="O172" s="40">
        <v>0</v>
      </c>
      <c r="P172" s="40">
        <v>0</v>
      </c>
      <c r="Q172" s="40">
        <v>0</v>
      </c>
    </row>
    <row r="173" spans="1:17" ht="26.25" customHeight="1">
      <c r="A173" s="55"/>
      <c r="B173" s="51"/>
      <c r="C173" s="51"/>
      <c r="D173" s="51"/>
      <c r="E173" s="24"/>
      <c r="F173" s="51"/>
      <c r="G173" s="51"/>
      <c r="H173" s="51"/>
      <c r="I173" s="18" t="s">
        <v>82</v>
      </c>
      <c r="J173" s="39">
        <f t="shared" si="72"/>
        <v>0</v>
      </c>
      <c r="K173" s="40">
        <v>0</v>
      </c>
      <c r="L173" s="40">
        <v>0</v>
      </c>
      <c r="M173" s="40">
        <v>0</v>
      </c>
      <c r="N173" s="40">
        <v>0</v>
      </c>
      <c r="O173" s="40">
        <v>0</v>
      </c>
      <c r="P173" s="40">
        <v>0</v>
      </c>
      <c r="Q173" s="40">
        <v>0</v>
      </c>
    </row>
    <row r="174" spans="1:17" ht="16.5" customHeight="1">
      <c r="A174" s="55"/>
      <c r="B174" s="51"/>
      <c r="C174" s="51"/>
      <c r="D174" s="51"/>
      <c r="E174" s="24"/>
      <c r="F174" s="51" t="s">
        <v>94</v>
      </c>
      <c r="G174" s="51"/>
      <c r="H174" s="51"/>
      <c r="I174" s="16" t="s">
        <v>10</v>
      </c>
      <c r="J174" s="39">
        <f t="shared" si="72"/>
        <v>0</v>
      </c>
      <c r="K174" s="39">
        <f t="shared" ref="K174:Q174" si="73">K176+K175</f>
        <v>0</v>
      </c>
      <c r="L174" s="39">
        <f t="shared" si="73"/>
        <v>0</v>
      </c>
      <c r="M174" s="39">
        <f t="shared" si="73"/>
        <v>0</v>
      </c>
      <c r="N174" s="39">
        <f t="shared" si="73"/>
        <v>0</v>
      </c>
      <c r="O174" s="39">
        <f t="shared" si="73"/>
        <v>0</v>
      </c>
      <c r="P174" s="39">
        <f t="shared" si="73"/>
        <v>0</v>
      </c>
      <c r="Q174" s="39">
        <f t="shared" si="73"/>
        <v>0</v>
      </c>
    </row>
    <row r="175" spans="1:17" ht="41.25" customHeight="1">
      <c r="A175" s="55"/>
      <c r="B175" s="51"/>
      <c r="C175" s="51"/>
      <c r="D175" s="51"/>
      <c r="E175" s="24"/>
      <c r="F175" s="51"/>
      <c r="G175" s="51"/>
      <c r="H175" s="51"/>
      <c r="I175" s="18" t="s">
        <v>1</v>
      </c>
      <c r="J175" s="39">
        <f t="shared" si="72"/>
        <v>0</v>
      </c>
      <c r="K175" s="40">
        <v>0</v>
      </c>
      <c r="L175" s="40">
        <v>0</v>
      </c>
      <c r="M175" s="40">
        <v>0</v>
      </c>
      <c r="N175" s="40">
        <v>0</v>
      </c>
      <c r="O175" s="40">
        <v>0</v>
      </c>
      <c r="P175" s="40">
        <v>0</v>
      </c>
      <c r="Q175" s="40">
        <v>0</v>
      </c>
    </row>
    <row r="176" spans="1:17" ht="30.75" customHeight="1">
      <c r="A176" s="55"/>
      <c r="B176" s="51"/>
      <c r="C176" s="51"/>
      <c r="D176" s="51"/>
      <c r="E176" s="24"/>
      <c r="F176" s="51"/>
      <c r="G176" s="51"/>
      <c r="H176" s="51"/>
      <c r="I176" s="18" t="s">
        <v>82</v>
      </c>
      <c r="J176" s="39">
        <f t="shared" si="72"/>
        <v>0</v>
      </c>
      <c r="K176" s="40">
        <v>0</v>
      </c>
      <c r="L176" s="40">
        <v>0</v>
      </c>
      <c r="M176" s="40">
        <v>0</v>
      </c>
      <c r="N176" s="40">
        <v>0</v>
      </c>
      <c r="O176" s="40">
        <v>0</v>
      </c>
      <c r="P176" s="40">
        <v>0</v>
      </c>
      <c r="Q176" s="40">
        <v>0</v>
      </c>
    </row>
    <row r="177" spans="1:17" ht="16.5" customHeight="1">
      <c r="A177" s="55" t="s">
        <v>42</v>
      </c>
      <c r="B177" s="51" t="s">
        <v>74</v>
      </c>
      <c r="C177" s="51"/>
      <c r="D177" s="51"/>
      <c r="E177" s="24"/>
      <c r="F177" s="51" t="s">
        <v>89</v>
      </c>
      <c r="G177" s="51"/>
      <c r="H177" s="51"/>
      <c r="I177" s="16" t="s">
        <v>10</v>
      </c>
      <c r="J177" s="39">
        <f t="shared" si="72"/>
        <v>0</v>
      </c>
      <c r="K177" s="39">
        <f t="shared" ref="K177:Q177" si="74">K179+K178</f>
        <v>0</v>
      </c>
      <c r="L177" s="39">
        <f t="shared" si="74"/>
        <v>0</v>
      </c>
      <c r="M177" s="39">
        <f t="shared" si="74"/>
        <v>0</v>
      </c>
      <c r="N177" s="39">
        <f t="shared" si="74"/>
        <v>0</v>
      </c>
      <c r="O177" s="39">
        <f t="shared" si="74"/>
        <v>0</v>
      </c>
      <c r="P177" s="39">
        <f t="shared" si="74"/>
        <v>0</v>
      </c>
      <c r="Q177" s="39">
        <f t="shared" si="74"/>
        <v>0</v>
      </c>
    </row>
    <row r="178" spans="1:17" ht="38.25" customHeight="1">
      <c r="A178" s="55"/>
      <c r="B178" s="51"/>
      <c r="C178" s="51"/>
      <c r="D178" s="51"/>
      <c r="E178" s="24"/>
      <c r="F178" s="51"/>
      <c r="G178" s="51"/>
      <c r="H178" s="51"/>
      <c r="I178" s="18" t="s">
        <v>1</v>
      </c>
      <c r="J178" s="39">
        <f t="shared" si="72"/>
        <v>0</v>
      </c>
      <c r="K178" s="40">
        <v>0</v>
      </c>
      <c r="L178" s="40">
        <v>0</v>
      </c>
      <c r="M178" s="40">
        <v>0</v>
      </c>
      <c r="N178" s="40">
        <v>0</v>
      </c>
      <c r="O178" s="40">
        <v>0</v>
      </c>
      <c r="P178" s="40">
        <v>0</v>
      </c>
      <c r="Q178" s="40">
        <v>0</v>
      </c>
    </row>
    <row r="179" spans="1:17" ht="27" customHeight="1">
      <c r="A179" s="55"/>
      <c r="B179" s="51"/>
      <c r="C179" s="51"/>
      <c r="D179" s="51"/>
      <c r="E179" s="24"/>
      <c r="F179" s="51"/>
      <c r="G179" s="51"/>
      <c r="H179" s="51"/>
      <c r="I179" s="18" t="s">
        <v>2</v>
      </c>
      <c r="J179" s="39">
        <f t="shared" si="72"/>
        <v>0</v>
      </c>
      <c r="K179" s="40">
        <v>0</v>
      </c>
      <c r="L179" s="40">
        <v>0</v>
      </c>
      <c r="M179" s="40">
        <v>0</v>
      </c>
      <c r="N179" s="40">
        <v>0</v>
      </c>
      <c r="O179" s="40">
        <v>0</v>
      </c>
      <c r="P179" s="40">
        <v>0</v>
      </c>
      <c r="Q179" s="40">
        <v>0</v>
      </c>
    </row>
    <row r="180" spans="1:17" ht="16.5" customHeight="1">
      <c r="A180" s="55"/>
      <c r="B180" s="51"/>
      <c r="C180" s="51"/>
      <c r="D180" s="51"/>
      <c r="E180" s="24"/>
      <c r="F180" s="51" t="s">
        <v>90</v>
      </c>
      <c r="G180" s="51"/>
      <c r="H180" s="51"/>
      <c r="I180" s="16" t="s">
        <v>10</v>
      </c>
      <c r="J180" s="39">
        <f t="shared" si="72"/>
        <v>0</v>
      </c>
      <c r="K180" s="39">
        <f t="shared" ref="K180:Q180" si="75">K182+K181</f>
        <v>0</v>
      </c>
      <c r="L180" s="39">
        <f t="shared" si="75"/>
        <v>0</v>
      </c>
      <c r="M180" s="39">
        <f t="shared" si="75"/>
        <v>0</v>
      </c>
      <c r="N180" s="39">
        <f t="shared" si="75"/>
        <v>0</v>
      </c>
      <c r="O180" s="39">
        <f t="shared" si="75"/>
        <v>0</v>
      </c>
      <c r="P180" s="39">
        <f t="shared" si="75"/>
        <v>0</v>
      </c>
      <c r="Q180" s="39">
        <f t="shared" si="75"/>
        <v>0</v>
      </c>
    </row>
    <row r="181" spans="1:17" ht="36.75" customHeight="1">
      <c r="A181" s="55"/>
      <c r="B181" s="51"/>
      <c r="C181" s="51"/>
      <c r="D181" s="51"/>
      <c r="E181" s="24"/>
      <c r="F181" s="51"/>
      <c r="G181" s="51"/>
      <c r="H181" s="51"/>
      <c r="I181" s="18" t="s">
        <v>1</v>
      </c>
      <c r="J181" s="39">
        <f t="shared" si="72"/>
        <v>0</v>
      </c>
      <c r="K181" s="40">
        <v>0</v>
      </c>
      <c r="L181" s="40">
        <v>0</v>
      </c>
      <c r="M181" s="40">
        <v>0</v>
      </c>
      <c r="N181" s="40">
        <v>0</v>
      </c>
      <c r="O181" s="40">
        <v>0</v>
      </c>
      <c r="P181" s="40">
        <v>0</v>
      </c>
      <c r="Q181" s="40">
        <v>0</v>
      </c>
    </row>
    <row r="182" spans="1:17" ht="27" customHeight="1">
      <c r="A182" s="55"/>
      <c r="B182" s="51"/>
      <c r="C182" s="51"/>
      <c r="D182" s="51"/>
      <c r="E182" s="24"/>
      <c r="F182" s="51"/>
      <c r="G182" s="51"/>
      <c r="H182" s="51"/>
      <c r="I182" s="18" t="s">
        <v>82</v>
      </c>
      <c r="J182" s="39">
        <f t="shared" si="72"/>
        <v>0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>
        <v>0</v>
      </c>
      <c r="Q182" s="40">
        <v>0</v>
      </c>
    </row>
    <row r="183" spans="1:17" ht="15.75" customHeight="1">
      <c r="A183" s="55"/>
      <c r="B183" s="51"/>
      <c r="C183" s="51"/>
      <c r="D183" s="51"/>
      <c r="E183" s="24"/>
      <c r="F183" s="51" t="s">
        <v>91</v>
      </c>
      <c r="G183" s="51"/>
      <c r="H183" s="51"/>
      <c r="I183" s="16" t="s">
        <v>10</v>
      </c>
      <c r="J183" s="39">
        <f t="shared" si="72"/>
        <v>0</v>
      </c>
      <c r="K183" s="39">
        <f t="shared" ref="K183:Q183" si="76">K185+K184</f>
        <v>0</v>
      </c>
      <c r="L183" s="39">
        <f t="shared" si="76"/>
        <v>0</v>
      </c>
      <c r="M183" s="39">
        <f t="shared" si="76"/>
        <v>0</v>
      </c>
      <c r="N183" s="39">
        <f t="shared" si="76"/>
        <v>0</v>
      </c>
      <c r="O183" s="39">
        <f t="shared" si="76"/>
        <v>0</v>
      </c>
      <c r="P183" s="39">
        <f t="shared" si="76"/>
        <v>0</v>
      </c>
      <c r="Q183" s="39">
        <f t="shared" si="76"/>
        <v>0</v>
      </c>
    </row>
    <row r="184" spans="1:17" ht="37.5" customHeight="1">
      <c r="A184" s="55"/>
      <c r="B184" s="51"/>
      <c r="C184" s="51"/>
      <c r="D184" s="51"/>
      <c r="E184" s="24"/>
      <c r="F184" s="51"/>
      <c r="G184" s="51"/>
      <c r="H184" s="51"/>
      <c r="I184" s="18" t="s">
        <v>1</v>
      </c>
      <c r="J184" s="39">
        <f t="shared" si="72"/>
        <v>0</v>
      </c>
      <c r="K184" s="40">
        <v>0</v>
      </c>
      <c r="L184" s="40">
        <v>0</v>
      </c>
      <c r="M184" s="40">
        <v>0</v>
      </c>
      <c r="N184" s="40">
        <v>0</v>
      </c>
      <c r="O184" s="40">
        <v>0</v>
      </c>
      <c r="P184" s="40">
        <v>0</v>
      </c>
      <c r="Q184" s="40">
        <v>0</v>
      </c>
    </row>
    <row r="185" spans="1:17" ht="27" customHeight="1">
      <c r="A185" s="55"/>
      <c r="B185" s="51"/>
      <c r="C185" s="51"/>
      <c r="D185" s="51"/>
      <c r="E185" s="24"/>
      <c r="F185" s="51"/>
      <c r="G185" s="51"/>
      <c r="H185" s="51"/>
      <c r="I185" s="18" t="s">
        <v>82</v>
      </c>
      <c r="J185" s="39">
        <f t="shared" si="72"/>
        <v>0</v>
      </c>
      <c r="K185" s="40">
        <v>0</v>
      </c>
      <c r="L185" s="40">
        <v>0</v>
      </c>
      <c r="M185" s="40">
        <v>0</v>
      </c>
      <c r="N185" s="40">
        <v>0</v>
      </c>
      <c r="O185" s="40">
        <v>0</v>
      </c>
      <c r="P185" s="40">
        <v>0</v>
      </c>
      <c r="Q185" s="40">
        <v>0</v>
      </c>
    </row>
    <row r="186" spans="1:17" ht="13.5" customHeight="1">
      <c r="A186" s="55"/>
      <c r="B186" s="51"/>
      <c r="C186" s="51"/>
      <c r="D186" s="51"/>
      <c r="E186" s="24"/>
      <c r="F186" s="51" t="s">
        <v>92</v>
      </c>
      <c r="G186" s="51"/>
      <c r="H186" s="51"/>
      <c r="I186" s="16" t="s">
        <v>10</v>
      </c>
      <c r="J186" s="39">
        <f t="shared" si="72"/>
        <v>0</v>
      </c>
      <c r="K186" s="39">
        <f t="shared" ref="K186:Q186" si="77">K188+K187</f>
        <v>0</v>
      </c>
      <c r="L186" s="39">
        <f t="shared" si="77"/>
        <v>0</v>
      </c>
      <c r="M186" s="39">
        <f t="shared" si="77"/>
        <v>0</v>
      </c>
      <c r="N186" s="39">
        <f t="shared" si="77"/>
        <v>0</v>
      </c>
      <c r="O186" s="39">
        <f t="shared" si="77"/>
        <v>0</v>
      </c>
      <c r="P186" s="39">
        <f t="shared" si="77"/>
        <v>0</v>
      </c>
      <c r="Q186" s="39">
        <f t="shared" si="77"/>
        <v>0</v>
      </c>
    </row>
    <row r="187" spans="1:17" ht="39.75" customHeight="1">
      <c r="A187" s="55"/>
      <c r="B187" s="51"/>
      <c r="C187" s="51"/>
      <c r="D187" s="51"/>
      <c r="E187" s="24"/>
      <c r="F187" s="51"/>
      <c r="G187" s="51"/>
      <c r="H187" s="51"/>
      <c r="I187" s="18" t="s">
        <v>1</v>
      </c>
      <c r="J187" s="39">
        <f t="shared" si="72"/>
        <v>0</v>
      </c>
      <c r="K187" s="40">
        <v>0</v>
      </c>
      <c r="L187" s="40">
        <v>0</v>
      </c>
      <c r="M187" s="40">
        <v>0</v>
      </c>
      <c r="N187" s="40">
        <v>0</v>
      </c>
      <c r="O187" s="40">
        <v>0</v>
      </c>
      <c r="P187" s="40">
        <v>0</v>
      </c>
      <c r="Q187" s="40">
        <v>0</v>
      </c>
    </row>
    <row r="188" spans="1:17" ht="25.5" customHeight="1">
      <c r="A188" s="55"/>
      <c r="B188" s="51"/>
      <c r="C188" s="51"/>
      <c r="D188" s="51"/>
      <c r="E188" s="24"/>
      <c r="F188" s="51"/>
      <c r="G188" s="51"/>
      <c r="H188" s="51"/>
      <c r="I188" s="18" t="s">
        <v>82</v>
      </c>
      <c r="J188" s="39">
        <f t="shared" si="72"/>
        <v>0</v>
      </c>
      <c r="K188" s="40">
        <v>0</v>
      </c>
      <c r="L188" s="40">
        <v>0</v>
      </c>
      <c r="M188" s="40">
        <v>0</v>
      </c>
      <c r="N188" s="40">
        <v>0</v>
      </c>
      <c r="O188" s="40">
        <v>0</v>
      </c>
      <c r="P188" s="40">
        <v>0</v>
      </c>
      <c r="Q188" s="40">
        <v>0</v>
      </c>
    </row>
    <row r="189" spans="1:17" ht="14.25" customHeight="1">
      <c r="A189" s="55"/>
      <c r="B189" s="51"/>
      <c r="C189" s="51"/>
      <c r="D189" s="51"/>
      <c r="E189" s="24"/>
      <c r="F189" s="51" t="s">
        <v>95</v>
      </c>
      <c r="G189" s="51"/>
      <c r="H189" s="51"/>
      <c r="I189" s="16" t="s">
        <v>10</v>
      </c>
      <c r="J189" s="39">
        <f t="shared" si="72"/>
        <v>0</v>
      </c>
      <c r="K189" s="39">
        <f t="shared" ref="K189:Q189" si="78">K191+K190</f>
        <v>0</v>
      </c>
      <c r="L189" s="39">
        <f t="shared" si="78"/>
        <v>0</v>
      </c>
      <c r="M189" s="39">
        <f t="shared" si="78"/>
        <v>0</v>
      </c>
      <c r="N189" s="39">
        <f t="shared" si="78"/>
        <v>0</v>
      </c>
      <c r="O189" s="39">
        <f t="shared" si="78"/>
        <v>0</v>
      </c>
      <c r="P189" s="39">
        <f t="shared" si="78"/>
        <v>0</v>
      </c>
      <c r="Q189" s="39">
        <f t="shared" si="78"/>
        <v>0</v>
      </c>
    </row>
    <row r="190" spans="1:17" ht="42" customHeight="1">
      <c r="A190" s="55"/>
      <c r="B190" s="51"/>
      <c r="C190" s="51"/>
      <c r="D190" s="51"/>
      <c r="E190" s="24"/>
      <c r="F190" s="51"/>
      <c r="G190" s="51"/>
      <c r="H190" s="51"/>
      <c r="I190" s="18" t="s">
        <v>1</v>
      </c>
      <c r="J190" s="39">
        <f t="shared" si="72"/>
        <v>0</v>
      </c>
      <c r="K190" s="40">
        <v>0</v>
      </c>
      <c r="L190" s="40">
        <v>0</v>
      </c>
      <c r="M190" s="40">
        <v>0</v>
      </c>
      <c r="N190" s="40">
        <v>0</v>
      </c>
      <c r="O190" s="40">
        <v>0</v>
      </c>
      <c r="P190" s="40">
        <v>0</v>
      </c>
      <c r="Q190" s="40">
        <v>0</v>
      </c>
    </row>
    <row r="191" spans="1:17" ht="25.5" customHeight="1">
      <c r="A191" s="55"/>
      <c r="B191" s="51"/>
      <c r="C191" s="51"/>
      <c r="D191" s="51"/>
      <c r="E191" s="24"/>
      <c r="F191" s="51"/>
      <c r="G191" s="51"/>
      <c r="H191" s="51"/>
      <c r="I191" s="18" t="s">
        <v>82</v>
      </c>
      <c r="J191" s="39">
        <f t="shared" si="72"/>
        <v>0</v>
      </c>
      <c r="K191" s="40">
        <v>0</v>
      </c>
      <c r="L191" s="40">
        <v>0</v>
      </c>
      <c r="M191" s="40">
        <v>0</v>
      </c>
      <c r="N191" s="40">
        <v>0</v>
      </c>
      <c r="O191" s="40">
        <v>0</v>
      </c>
      <c r="P191" s="40">
        <v>0</v>
      </c>
      <c r="Q191" s="40">
        <v>0</v>
      </c>
    </row>
    <row r="192" spans="1:17" ht="19.5" customHeight="1">
      <c r="A192" s="55"/>
      <c r="B192" s="51"/>
      <c r="C192" s="51"/>
      <c r="D192" s="51"/>
      <c r="E192" s="24"/>
      <c r="F192" s="51" t="s">
        <v>94</v>
      </c>
      <c r="G192" s="51"/>
      <c r="H192" s="51"/>
      <c r="I192" s="16" t="s">
        <v>10</v>
      </c>
      <c r="J192" s="39">
        <f t="shared" si="72"/>
        <v>0</v>
      </c>
      <c r="K192" s="39">
        <f t="shared" ref="K192:Q192" si="79">K194+K193</f>
        <v>0</v>
      </c>
      <c r="L192" s="39">
        <f t="shared" si="79"/>
        <v>0</v>
      </c>
      <c r="M192" s="39">
        <f t="shared" si="79"/>
        <v>0</v>
      </c>
      <c r="N192" s="39">
        <f t="shared" si="79"/>
        <v>0</v>
      </c>
      <c r="O192" s="39">
        <f t="shared" si="79"/>
        <v>0</v>
      </c>
      <c r="P192" s="39">
        <f t="shared" si="79"/>
        <v>0</v>
      </c>
      <c r="Q192" s="39">
        <f t="shared" si="79"/>
        <v>0</v>
      </c>
    </row>
    <row r="193" spans="1:17" ht="38.25" customHeight="1">
      <c r="A193" s="55"/>
      <c r="B193" s="51"/>
      <c r="C193" s="51"/>
      <c r="D193" s="51"/>
      <c r="E193" s="24"/>
      <c r="F193" s="51"/>
      <c r="G193" s="51"/>
      <c r="H193" s="51"/>
      <c r="I193" s="18" t="s">
        <v>1</v>
      </c>
      <c r="J193" s="39">
        <f t="shared" si="72"/>
        <v>0</v>
      </c>
      <c r="K193" s="40">
        <v>0</v>
      </c>
      <c r="L193" s="40">
        <v>0</v>
      </c>
      <c r="M193" s="40">
        <v>0</v>
      </c>
      <c r="N193" s="40">
        <v>0</v>
      </c>
      <c r="O193" s="40">
        <v>0</v>
      </c>
      <c r="P193" s="40">
        <v>0</v>
      </c>
      <c r="Q193" s="40">
        <v>0</v>
      </c>
    </row>
    <row r="194" spans="1:17" ht="27.75" customHeight="1">
      <c r="A194" s="55"/>
      <c r="B194" s="51"/>
      <c r="C194" s="51"/>
      <c r="D194" s="51"/>
      <c r="E194" s="24"/>
      <c r="F194" s="51"/>
      <c r="G194" s="51"/>
      <c r="H194" s="51"/>
      <c r="I194" s="18" t="s">
        <v>82</v>
      </c>
      <c r="J194" s="39">
        <f t="shared" si="72"/>
        <v>0</v>
      </c>
      <c r="K194" s="40">
        <v>0</v>
      </c>
      <c r="L194" s="40">
        <v>0</v>
      </c>
      <c r="M194" s="40">
        <v>0</v>
      </c>
      <c r="N194" s="40">
        <v>0</v>
      </c>
      <c r="O194" s="40">
        <v>0</v>
      </c>
      <c r="P194" s="40">
        <v>0</v>
      </c>
      <c r="Q194" s="40">
        <v>0</v>
      </c>
    </row>
    <row r="195" spans="1:17" ht="15" customHeight="1">
      <c r="A195" s="55" t="s">
        <v>43</v>
      </c>
      <c r="B195" s="51" t="s">
        <v>38</v>
      </c>
      <c r="C195" s="51"/>
      <c r="D195" s="51"/>
      <c r="E195" s="24"/>
      <c r="F195" s="51" t="s">
        <v>89</v>
      </c>
      <c r="G195" s="51"/>
      <c r="H195" s="51"/>
      <c r="I195" s="16" t="s">
        <v>10</v>
      </c>
      <c r="J195" s="39">
        <f t="shared" si="72"/>
        <v>0</v>
      </c>
      <c r="K195" s="39">
        <f t="shared" ref="K195:Q195" si="80">K197+K196</f>
        <v>0</v>
      </c>
      <c r="L195" s="39">
        <f t="shared" si="80"/>
        <v>0</v>
      </c>
      <c r="M195" s="39">
        <f t="shared" si="80"/>
        <v>0</v>
      </c>
      <c r="N195" s="39">
        <f t="shared" si="80"/>
        <v>0</v>
      </c>
      <c r="O195" s="39">
        <f t="shared" si="80"/>
        <v>0</v>
      </c>
      <c r="P195" s="39">
        <f t="shared" si="80"/>
        <v>0</v>
      </c>
      <c r="Q195" s="39">
        <f t="shared" si="80"/>
        <v>0</v>
      </c>
    </row>
    <row r="196" spans="1:17" ht="40.5" customHeight="1">
      <c r="A196" s="55"/>
      <c r="B196" s="51"/>
      <c r="C196" s="51"/>
      <c r="D196" s="51"/>
      <c r="E196" s="24"/>
      <c r="F196" s="51"/>
      <c r="G196" s="51"/>
      <c r="H196" s="51"/>
      <c r="I196" s="18" t="s">
        <v>1</v>
      </c>
      <c r="J196" s="39">
        <f t="shared" si="72"/>
        <v>0</v>
      </c>
      <c r="K196" s="40">
        <v>0</v>
      </c>
      <c r="L196" s="40">
        <v>0</v>
      </c>
      <c r="M196" s="40">
        <v>0</v>
      </c>
      <c r="N196" s="40">
        <v>0</v>
      </c>
      <c r="O196" s="40">
        <v>0</v>
      </c>
      <c r="P196" s="40">
        <v>0</v>
      </c>
      <c r="Q196" s="40">
        <v>0</v>
      </c>
    </row>
    <row r="197" spans="1:17" ht="24.75" customHeight="1">
      <c r="A197" s="55"/>
      <c r="B197" s="51"/>
      <c r="C197" s="51"/>
      <c r="D197" s="51"/>
      <c r="E197" s="24"/>
      <c r="F197" s="51"/>
      <c r="G197" s="51"/>
      <c r="H197" s="51"/>
      <c r="I197" s="18" t="s">
        <v>82</v>
      </c>
      <c r="J197" s="39">
        <f t="shared" si="72"/>
        <v>0</v>
      </c>
      <c r="K197" s="40">
        <v>0</v>
      </c>
      <c r="L197" s="40">
        <v>0</v>
      </c>
      <c r="M197" s="40">
        <v>0</v>
      </c>
      <c r="N197" s="40">
        <v>0</v>
      </c>
      <c r="O197" s="40">
        <v>0</v>
      </c>
      <c r="P197" s="40">
        <v>0</v>
      </c>
      <c r="Q197" s="40">
        <v>0</v>
      </c>
    </row>
    <row r="198" spans="1:17" ht="15" customHeight="1">
      <c r="A198" s="55"/>
      <c r="B198" s="51"/>
      <c r="C198" s="51"/>
      <c r="D198" s="51"/>
      <c r="E198" s="24"/>
      <c r="F198" s="51" t="s">
        <v>90</v>
      </c>
      <c r="G198" s="51"/>
      <c r="H198" s="51"/>
      <c r="I198" s="16" t="s">
        <v>10</v>
      </c>
      <c r="J198" s="39">
        <f t="shared" si="72"/>
        <v>0</v>
      </c>
      <c r="K198" s="39">
        <f t="shared" ref="K198:Q198" si="81">K200+K199</f>
        <v>0</v>
      </c>
      <c r="L198" s="39">
        <f t="shared" si="81"/>
        <v>0</v>
      </c>
      <c r="M198" s="39">
        <f t="shared" si="81"/>
        <v>0</v>
      </c>
      <c r="N198" s="39">
        <f t="shared" si="81"/>
        <v>0</v>
      </c>
      <c r="O198" s="39">
        <f t="shared" si="81"/>
        <v>0</v>
      </c>
      <c r="P198" s="39">
        <f t="shared" si="81"/>
        <v>0</v>
      </c>
      <c r="Q198" s="39">
        <f t="shared" si="81"/>
        <v>0</v>
      </c>
    </row>
    <row r="199" spans="1:17" ht="38.25" customHeight="1">
      <c r="A199" s="55"/>
      <c r="B199" s="51"/>
      <c r="C199" s="51"/>
      <c r="D199" s="51"/>
      <c r="E199" s="24"/>
      <c r="F199" s="51"/>
      <c r="G199" s="51"/>
      <c r="H199" s="51"/>
      <c r="I199" s="18" t="s">
        <v>1</v>
      </c>
      <c r="J199" s="39">
        <f t="shared" si="72"/>
        <v>0</v>
      </c>
      <c r="K199" s="40">
        <v>0</v>
      </c>
      <c r="L199" s="40">
        <v>0</v>
      </c>
      <c r="M199" s="40">
        <v>0</v>
      </c>
      <c r="N199" s="40">
        <v>0</v>
      </c>
      <c r="O199" s="40">
        <v>0</v>
      </c>
      <c r="P199" s="40">
        <v>0</v>
      </c>
      <c r="Q199" s="40">
        <v>0</v>
      </c>
    </row>
    <row r="200" spans="1:17" ht="28.5" customHeight="1">
      <c r="A200" s="55"/>
      <c r="B200" s="51"/>
      <c r="C200" s="51"/>
      <c r="D200" s="51"/>
      <c r="E200" s="24"/>
      <c r="F200" s="51"/>
      <c r="G200" s="51"/>
      <c r="H200" s="51"/>
      <c r="I200" s="18" t="s">
        <v>82</v>
      </c>
      <c r="J200" s="39">
        <f t="shared" si="72"/>
        <v>0</v>
      </c>
      <c r="K200" s="40">
        <v>0</v>
      </c>
      <c r="L200" s="40">
        <v>0</v>
      </c>
      <c r="M200" s="40">
        <v>0</v>
      </c>
      <c r="N200" s="40">
        <v>0</v>
      </c>
      <c r="O200" s="40">
        <v>0</v>
      </c>
      <c r="P200" s="40">
        <v>0</v>
      </c>
      <c r="Q200" s="40">
        <v>0</v>
      </c>
    </row>
    <row r="201" spans="1:17" ht="18.75" customHeight="1">
      <c r="A201" s="55"/>
      <c r="B201" s="51"/>
      <c r="C201" s="51"/>
      <c r="D201" s="51"/>
      <c r="E201" s="24"/>
      <c r="F201" s="51" t="s">
        <v>91</v>
      </c>
      <c r="G201" s="51"/>
      <c r="H201" s="51"/>
      <c r="I201" s="16" t="s">
        <v>10</v>
      </c>
      <c r="J201" s="39">
        <f t="shared" si="72"/>
        <v>0</v>
      </c>
      <c r="K201" s="39">
        <f t="shared" ref="K201:Q201" si="82">K203+K202</f>
        <v>0</v>
      </c>
      <c r="L201" s="39">
        <f t="shared" si="82"/>
        <v>0</v>
      </c>
      <c r="M201" s="39">
        <f t="shared" si="82"/>
        <v>0</v>
      </c>
      <c r="N201" s="39">
        <f t="shared" si="82"/>
        <v>0</v>
      </c>
      <c r="O201" s="39">
        <f t="shared" si="82"/>
        <v>0</v>
      </c>
      <c r="P201" s="39">
        <f t="shared" si="82"/>
        <v>0</v>
      </c>
      <c r="Q201" s="39">
        <f t="shared" si="82"/>
        <v>0</v>
      </c>
    </row>
    <row r="202" spans="1:17" ht="39.75" customHeight="1">
      <c r="A202" s="55"/>
      <c r="B202" s="51"/>
      <c r="C202" s="51"/>
      <c r="D202" s="51"/>
      <c r="E202" s="24"/>
      <c r="F202" s="51"/>
      <c r="G202" s="51"/>
      <c r="H202" s="51"/>
      <c r="I202" s="18" t="s">
        <v>1</v>
      </c>
      <c r="J202" s="39">
        <f t="shared" si="72"/>
        <v>0</v>
      </c>
      <c r="K202" s="40">
        <v>0</v>
      </c>
      <c r="L202" s="40">
        <v>0</v>
      </c>
      <c r="M202" s="40">
        <v>0</v>
      </c>
      <c r="N202" s="40">
        <v>0</v>
      </c>
      <c r="O202" s="40">
        <v>0</v>
      </c>
      <c r="P202" s="40">
        <v>0</v>
      </c>
      <c r="Q202" s="40">
        <v>0</v>
      </c>
    </row>
    <row r="203" spans="1:17" ht="27.75" customHeight="1">
      <c r="A203" s="55"/>
      <c r="B203" s="51"/>
      <c r="C203" s="51"/>
      <c r="D203" s="51"/>
      <c r="E203" s="24"/>
      <c r="F203" s="51"/>
      <c r="G203" s="51"/>
      <c r="H203" s="51"/>
      <c r="I203" s="18" t="s">
        <v>82</v>
      </c>
      <c r="J203" s="39">
        <f t="shared" si="72"/>
        <v>0</v>
      </c>
      <c r="K203" s="40">
        <v>0</v>
      </c>
      <c r="L203" s="40">
        <v>0</v>
      </c>
      <c r="M203" s="40">
        <v>0</v>
      </c>
      <c r="N203" s="40">
        <v>0</v>
      </c>
      <c r="O203" s="40">
        <v>0</v>
      </c>
      <c r="P203" s="40">
        <v>0</v>
      </c>
      <c r="Q203" s="40">
        <v>0</v>
      </c>
    </row>
    <row r="204" spans="1:17" ht="14.25" customHeight="1">
      <c r="A204" s="55"/>
      <c r="B204" s="51"/>
      <c r="C204" s="51"/>
      <c r="D204" s="51"/>
      <c r="E204" s="24"/>
      <c r="F204" s="51" t="s">
        <v>92</v>
      </c>
      <c r="G204" s="51"/>
      <c r="H204" s="51"/>
      <c r="I204" s="16" t="s">
        <v>10</v>
      </c>
      <c r="J204" s="39">
        <f t="shared" si="72"/>
        <v>0</v>
      </c>
      <c r="K204" s="39">
        <f t="shared" ref="K204:Q204" si="83">K206+K205</f>
        <v>0</v>
      </c>
      <c r="L204" s="39">
        <f t="shared" si="83"/>
        <v>0</v>
      </c>
      <c r="M204" s="39">
        <f t="shared" si="83"/>
        <v>0</v>
      </c>
      <c r="N204" s="39">
        <f t="shared" si="83"/>
        <v>0</v>
      </c>
      <c r="O204" s="39">
        <f t="shared" si="83"/>
        <v>0</v>
      </c>
      <c r="P204" s="39">
        <f t="shared" si="83"/>
        <v>0</v>
      </c>
      <c r="Q204" s="39">
        <f t="shared" si="83"/>
        <v>0</v>
      </c>
    </row>
    <row r="205" spans="1:17" ht="39" customHeight="1">
      <c r="A205" s="55"/>
      <c r="B205" s="51"/>
      <c r="C205" s="51"/>
      <c r="D205" s="51"/>
      <c r="E205" s="24"/>
      <c r="F205" s="51"/>
      <c r="G205" s="51"/>
      <c r="H205" s="51"/>
      <c r="I205" s="18" t="s">
        <v>1</v>
      </c>
      <c r="J205" s="39">
        <f t="shared" si="72"/>
        <v>0</v>
      </c>
      <c r="K205" s="40">
        <v>0</v>
      </c>
      <c r="L205" s="40">
        <v>0</v>
      </c>
      <c r="M205" s="40">
        <v>0</v>
      </c>
      <c r="N205" s="40">
        <v>0</v>
      </c>
      <c r="O205" s="40">
        <v>0</v>
      </c>
      <c r="P205" s="40">
        <v>0</v>
      </c>
      <c r="Q205" s="40">
        <v>0</v>
      </c>
    </row>
    <row r="206" spans="1:17" ht="26.25" customHeight="1">
      <c r="A206" s="55"/>
      <c r="B206" s="51"/>
      <c r="C206" s="51"/>
      <c r="D206" s="51"/>
      <c r="E206" s="24"/>
      <c r="F206" s="51"/>
      <c r="G206" s="51"/>
      <c r="H206" s="51"/>
      <c r="I206" s="18" t="s">
        <v>82</v>
      </c>
      <c r="J206" s="39">
        <f t="shared" si="72"/>
        <v>0</v>
      </c>
      <c r="K206" s="40">
        <v>0</v>
      </c>
      <c r="L206" s="40">
        <v>0</v>
      </c>
      <c r="M206" s="40">
        <v>0</v>
      </c>
      <c r="N206" s="40">
        <v>0</v>
      </c>
      <c r="O206" s="40">
        <v>0</v>
      </c>
      <c r="P206" s="40">
        <v>0</v>
      </c>
      <c r="Q206" s="40">
        <v>0</v>
      </c>
    </row>
    <row r="207" spans="1:17" ht="16.5" customHeight="1">
      <c r="A207" s="55"/>
      <c r="B207" s="51"/>
      <c r="C207" s="51"/>
      <c r="D207" s="51"/>
      <c r="E207" s="24"/>
      <c r="F207" s="51" t="s">
        <v>95</v>
      </c>
      <c r="G207" s="51"/>
      <c r="H207" s="51"/>
      <c r="I207" s="16" t="s">
        <v>10</v>
      </c>
      <c r="J207" s="39">
        <f t="shared" si="72"/>
        <v>0</v>
      </c>
      <c r="K207" s="39">
        <f t="shared" ref="K207:Q207" si="84">K209+K208</f>
        <v>0</v>
      </c>
      <c r="L207" s="39">
        <f t="shared" si="84"/>
        <v>0</v>
      </c>
      <c r="M207" s="39">
        <f t="shared" si="84"/>
        <v>0</v>
      </c>
      <c r="N207" s="39">
        <f t="shared" si="84"/>
        <v>0</v>
      </c>
      <c r="O207" s="39">
        <f t="shared" si="84"/>
        <v>0</v>
      </c>
      <c r="P207" s="39">
        <f t="shared" si="84"/>
        <v>0</v>
      </c>
      <c r="Q207" s="39">
        <f t="shared" si="84"/>
        <v>0</v>
      </c>
    </row>
    <row r="208" spans="1:17" ht="36.75" customHeight="1">
      <c r="A208" s="55"/>
      <c r="B208" s="51"/>
      <c r="C208" s="51"/>
      <c r="D208" s="51"/>
      <c r="E208" s="24"/>
      <c r="F208" s="51"/>
      <c r="G208" s="51"/>
      <c r="H208" s="51"/>
      <c r="I208" s="18" t="s">
        <v>1</v>
      </c>
      <c r="J208" s="39">
        <f t="shared" si="72"/>
        <v>0</v>
      </c>
      <c r="K208" s="40">
        <v>0</v>
      </c>
      <c r="L208" s="40">
        <v>0</v>
      </c>
      <c r="M208" s="40">
        <v>0</v>
      </c>
      <c r="N208" s="40">
        <v>0</v>
      </c>
      <c r="O208" s="40">
        <v>0</v>
      </c>
      <c r="P208" s="40">
        <v>0</v>
      </c>
      <c r="Q208" s="40">
        <v>0</v>
      </c>
    </row>
    <row r="209" spans="1:17" ht="26.25" customHeight="1">
      <c r="A209" s="55"/>
      <c r="B209" s="51"/>
      <c r="C209" s="51"/>
      <c r="D209" s="51"/>
      <c r="E209" s="24"/>
      <c r="F209" s="51"/>
      <c r="G209" s="51"/>
      <c r="H209" s="51"/>
      <c r="I209" s="18" t="s">
        <v>82</v>
      </c>
      <c r="J209" s="39">
        <f t="shared" si="72"/>
        <v>0</v>
      </c>
      <c r="K209" s="40">
        <v>0</v>
      </c>
      <c r="L209" s="40">
        <v>0</v>
      </c>
      <c r="M209" s="40">
        <v>0</v>
      </c>
      <c r="N209" s="40">
        <v>0</v>
      </c>
      <c r="O209" s="40">
        <v>0</v>
      </c>
      <c r="P209" s="40">
        <v>0</v>
      </c>
      <c r="Q209" s="40">
        <v>0</v>
      </c>
    </row>
    <row r="210" spans="1:17" ht="16.5" customHeight="1">
      <c r="A210" s="55"/>
      <c r="B210" s="51"/>
      <c r="C210" s="51"/>
      <c r="D210" s="51"/>
      <c r="E210" s="24"/>
      <c r="F210" s="51" t="s">
        <v>94</v>
      </c>
      <c r="G210" s="51"/>
      <c r="H210" s="51"/>
      <c r="I210" s="16" t="s">
        <v>10</v>
      </c>
      <c r="J210" s="39">
        <f t="shared" si="72"/>
        <v>0</v>
      </c>
      <c r="K210" s="39">
        <f t="shared" ref="K210:Q210" si="85">K212+K211</f>
        <v>0</v>
      </c>
      <c r="L210" s="39">
        <f t="shared" si="85"/>
        <v>0</v>
      </c>
      <c r="M210" s="39">
        <f t="shared" si="85"/>
        <v>0</v>
      </c>
      <c r="N210" s="39">
        <f t="shared" si="85"/>
        <v>0</v>
      </c>
      <c r="O210" s="39">
        <f t="shared" si="85"/>
        <v>0</v>
      </c>
      <c r="P210" s="39">
        <f t="shared" si="85"/>
        <v>0</v>
      </c>
      <c r="Q210" s="39">
        <f t="shared" si="85"/>
        <v>0</v>
      </c>
    </row>
    <row r="211" spans="1:17" ht="37.5" customHeight="1">
      <c r="A211" s="55"/>
      <c r="B211" s="51"/>
      <c r="C211" s="51"/>
      <c r="D211" s="51"/>
      <c r="E211" s="24"/>
      <c r="F211" s="51"/>
      <c r="G211" s="51"/>
      <c r="H211" s="51"/>
      <c r="I211" s="18" t="s">
        <v>1</v>
      </c>
      <c r="J211" s="39">
        <f t="shared" si="72"/>
        <v>0</v>
      </c>
      <c r="K211" s="40">
        <v>0</v>
      </c>
      <c r="L211" s="40">
        <v>0</v>
      </c>
      <c r="M211" s="40">
        <v>0</v>
      </c>
      <c r="N211" s="40">
        <v>0</v>
      </c>
      <c r="O211" s="40">
        <v>0</v>
      </c>
      <c r="P211" s="40">
        <v>0</v>
      </c>
      <c r="Q211" s="40">
        <v>0</v>
      </c>
    </row>
    <row r="212" spans="1:17" ht="27.75" customHeight="1">
      <c r="A212" s="55"/>
      <c r="B212" s="51"/>
      <c r="C212" s="51"/>
      <c r="D212" s="51"/>
      <c r="E212" s="24"/>
      <c r="F212" s="51"/>
      <c r="G212" s="51"/>
      <c r="H212" s="51"/>
      <c r="I212" s="18" t="s">
        <v>82</v>
      </c>
      <c r="J212" s="39">
        <f t="shared" si="72"/>
        <v>0</v>
      </c>
      <c r="K212" s="40">
        <v>0</v>
      </c>
      <c r="L212" s="40">
        <v>0</v>
      </c>
      <c r="M212" s="40">
        <v>0</v>
      </c>
      <c r="N212" s="40">
        <v>0</v>
      </c>
      <c r="O212" s="40">
        <v>0</v>
      </c>
      <c r="P212" s="40">
        <v>0</v>
      </c>
      <c r="Q212" s="40">
        <v>0</v>
      </c>
    </row>
    <row r="213" spans="1:17" ht="13.5" customHeight="1">
      <c r="A213" s="55" t="s">
        <v>44</v>
      </c>
      <c r="B213" s="51" t="s">
        <v>83</v>
      </c>
      <c r="C213" s="51"/>
      <c r="D213" s="51"/>
      <c r="E213" s="24"/>
      <c r="F213" s="51" t="s">
        <v>89</v>
      </c>
      <c r="G213" s="51"/>
      <c r="H213" s="51"/>
      <c r="I213" s="16" t="s">
        <v>10</v>
      </c>
      <c r="J213" s="39">
        <f t="shared" si="72"/>
        <v>0</v>
      </c>
      <c r="K213" s="39">
        <f t="shared" ref="K213:Q213" si="86">K215+K214</f>
        <v>0</v>
      </c>
      <c r="L213" s="39">
        <f t="shared" si="86"/>
        <v>0</v>
      </c>
      <c r="M213" s="39">
        <f t="shared" si="86"/>
        <v>0</v>
      </c>
      <c r="N213" s="39">
        <f t="shared" si="86"/>
        <v>0</v>
      </c>
      <c r="O213" s="39">
        <f t="shared" si="86"/>
        <v>0</v>
      </c>
      <c r="P213" s="39">
        <f t="shared" si="86"/>
        <v>0</v>
      </c>
      <c r="Q213" s="39">
        <f t="shared" si="86"/>
        <v>0</v>
      </c>
    </row>
    <row r="214" spans="1:17" ht="38.25" customHeight="1">
      <c r="A214" s="55"/>
      <c r="B214" s="51"/>
      <c r="C214" s="51"/>
      <c r="D214" s="51"/>
      <c r="E214" s="24"/>
      <c r="F214" s="51"/>
      <c r="G214" s="51"/>
      <c r="H214" s="51"/>
      <c r="I214" s="18" t="s">
        <v>1</v>
      </c>
      <c r="J214" s="39">
        <f t="shared" si="72"/>
        <v>0</v>
      </c>
      <c r="K214" s="40">
        <v>0</v>
      </c>
      <c r="L214" s="40">
        <v>0</v>
      </c>
      <c r="M214" s="40">
        <v>0</v>
      </c>
      <c r="N214" s="40">
        <v>0</v>
      </c>
      <c r="O214" s="40">
        <v>0</v>
      </c>
      <c r="P214" s="40">
        <v>0</v>
      </c>
      <c r="Q214" s="40">
        <v>0</v>
      </c>
    </row>
    <row r="215" spans="1:17" ht="26.25" customHeight="1">
      <c r="A215" s="55"/>
      <c r="B215" s="51"/>
      <c r="C215" s="51"/>
      <c r="D215" s="51"/>
      <c r="E215" s="24"/>
      <c r="F215" s="51"/>
      <c r="G215" s="51"/>
      <c r="H215" s="51"/>
      <c r="I215" s="18" t="s">
        <v>82</v>
      </c>
      <c r="J215" s="39">
        <f t="shared" si="72"/>
        <v>0</v>
      </c>
      <c r="K215" s="40">
        <v>0</v>
      </c>
      <c r="L215" s="40">
        <v>0</v>
      </c>
      <c r="M215" s="40">
        <v>0</v>
      </c>
      <c r="N215" s="40">
        <v>0</v>
      </c>
      <c r="O215" s="40">
        <v>0</v>
      </c>
      <c r="P215" s="40">
        <v>0</v>
      </c>
      <c r="Q215" s="40">
        <v>0</v>
      </c>
    </row>
    <row r="216" spans="1:17" ht="14.25" customHeight="1">
      <c r="A216" s="55"/>
      <c r="B216" s="51"/>
      <c r="C216" s="51"/>
      <c r="D216" s="51"/>
      <c r="E216" s="24"/>
      <c r="F216" s="51" t="s">
        <v>90</v>
      </c>
      <c r="G216" s="51"/>
      <c r="H216" s="51"/>
      <c r="I216" s="16" t="s">
        <v>10</v>
      </c>
      <c r="J216" s="39">
        <f t="shared" si="72"/>
        <v>0</v>
      </c>
      <c r="K216" s="39">
        <f t="shared" ref="K216:Q216" si="87">K218+K217</f>
        <v>0</v>
      </c>
      <c r="L216" s="39">
        <f t="shared" si="87"/>
        <v>0</v>
      </c>
      <c r="M216" s="39">
        <f t="shared" si="87"/>
        <v>0</v>
      </c>
      <c r="N216" s="39">
        <f t="shared" si="87"/>
        <v>0</v>
      </c>
      <c r="O216" s="39">
        <f t="shared" si="87"/>
        <v>0</v>
      </c>
      <c r="P216" s="39">
        <f t="shared" si="87"/>
        <v>0</v>
      </c>
      <c r="Q216" s="39">
        <f t="shared" si="87"/>
        <v>0</v>
      </c>
    </row>
    <row r="217" spans="1:17" ht="37.5" customHeight="1">
      <c r="A217" s="55"/>
      <c r="B217" s="51"/>
      <c r="C217" s="51"/>
      <c r="D217" s="51"/>
      <c r="E217" s="24"/>
      <c r="F217" s="51"/>
      <c r="G217" s="51"/>
      <c r="H217" s="51"/>
      <c r="I217" s="18" t="s">
        <v>1</v>
      </c>
      <c r="J217" s="39">
        <f t="shared" si="72"/>
        <v>0</v>
      </c>
      <c r="K217" s="40">
        <v>0</v>
      </c>
      <c r="L217" s="40">
        <v>0</v>
      </c>
      <c r="M217" s="40">
        <v>0</v>
      </c>
      <c r="N217" s="40">
        <v>0</v>
      </c>
      <c r="O217" s="40">
        <v>0</v>
      </c>
      <c r="P217" s="40">
        <v>0</v>
      </c>
      <c r="Q217" s="40">
        <v>0</v>
      </c>
    </row>
    <row r="218" spans="1:17" ht="29.25" customHeight="1">
      <c r="A218" s="55"/>
      <c r="B218" s="51"/>
      <c r="C218" s="51"/>
      <c r="D218" s="51"/>
      <c r="E218" s="24"/>
      <c r="F218" s="51"/>
      <c r="G218" s="51"/>
      <c r="H218" s="51"/>
      <c r="I218" s="18" t="s">
        <v>82</v>
      </c>
      <c r="J218" s="39">
        <f t="shared" ref="J218:J230" si="88">K218+L218+M218+N218+O218+P218+Q218</f>
        <v>0</v>
      </c>
      <c r="K218" s="40">
        <v>0</v>
      </c>
      <c r="L218" s="40">
        <v>0</v>
      </c>
      <c r="M218" s="40">
        <v>0</v>
      </c>
      <c r="N218" s="40">
        <v>0</v>
      </c>
      <c r="O218" s="40">
        <v>0</v>
      </c>
      <c r="P218" s="40">
        <v>0</v>
      </c>
      <c r="Q218" s="40">
        <v>0</v>
      </c>
    </row>
    <row r="219" spans="1:17" ht="21" customHeight="1">
      <c r="A219" s="55"/>
      <c r="B219" s="51"/>
      <c r="C219" s="51"/>
      <c r="D219" s="51"/>
      <c r="E219" s="24"/>
      <c r="F219" s="51" t="s">
        <v>91</v>
      </c>
      <c r="G219" s="51"/>
      <c r="H219" s="51"/>
      <c r="I219" s="16" t="s">
        <v>10</v>
      </c>
      <c r="J219" s="39">
        <f t="shared" si="88"/>
        <v>0</v>
      </c>
      <c r="K219" s="39">
        <f t="shared" ref="K219:Q219" si="89">K221+K220</f>
        <v>0</v>
      </c>
      <c r="L219" s="39">
        <f t="shared" si="89"/>
        <v>0</v>
      </c>
      <c r="M219" s="39">
        <f t="shared" si="89"/>
        <v>0</v>
      </c>
      <c r="N219" s="39">
        <f t="shared" si="89"/>
        <v>0</v>
      </c>
      <c r="O219" s="39">
        <f t="shared" si="89"/>
        <v>0</v>
      </c>
      <c r="P219" s="39">
        <f t="shared" si="89"/>
        <v>0</v>
      </c>
      <c r="Q219" s="39">
        <f t="shared" si="89"/>
        <v>0</v>
      </c>
    </row>
    <row r="220" spans="1:17" ht="39.75" customHeight="1">
      <c r="A220" s="55"/>
      <c r="B220" s="51"/>
      <c r="C220" s="51"/>
      <c r="D220" s="51"/>
      <c r="E220" s="24"/>
      <c r="F220" s="51"/>
      <c r="G220" s="51"/>
      <c r="H220" s="51"/>
      <c r="I220" s="18" t="s">
        <v>1</v>
      </c>
      <c r="J220" s="39">
        <f t="shared" si="88"/>
        <v>0</v>
      </c>
      <c r="K220" s="40">
        <v>0</v>
      </c>
      <c r="L220" s="40">
        <v>0</v>
      </c>
      <c r="M220" s="40">
        <v>0</v>
      </c>
      <c r="N220" s="40">
        <v>0</v>
      </c>
      <c r="O220" s="40">
        <v>0</v>
      </c>
      <c r="P220" s="40">
        <v>0</v>
      </c>
      <c r="Q220" s="40">
        <v>0</v>
      </c>
    </row>
    <row r="221" spans="1:17" ht="28.5" customHeight="1">
      <c r="A221" s="55"/>
      <c r="B221" s="51"/>
      <c r="C221" s="51"/>
      <c r="D221" s="51"/>
      <c r="E221" s="24"/>
      <c r="F221" s="51"/>
      <c r="G221" s="51"/>
      <c r="H221" s="51"/>
      <c r="I221" s="18" t="s">
        <v>82</v>
      </c>
      <c r="J221" s="39">
        <f t="shared" si="88"/>
        <v>0</v>
      </c>
      <c r="K221" s="40">
        <v>0</v>
      </c>
      <c r="L221" s="40">
        <v>0</v>
      </c>
      <c r="M221" s="40">
        <v>0</v>
      </c>
      <c r="N221" s="40">
        <v>0</v>
      </c>
      <c r="O221" s="40">
        <v>0</v>
      </c>
      <c r="P221" s="40">
        <v>0</v>
      </c>
      <c r="Q221" s="40">
        <v>0</v>
      </c>
    </row>
    <row r="222" spans="1:17" ht="15" customHeight="1">
      <c r="A222" s="55"/>
      <c r="B222" s="51"/>
      <c r="C222" s="51"/>
      <c r="D222" s="51"/>
      <c r="E222" s="24"/>
      <c r="F222" s="51" t="s">
        <v>92</v>
      </c>
      <c r="G222" s="51"/>
      <c r="H222" s="51"/>
      <c r="I222" s="16" t="s">
        <v>10</v>
      </c>
      <c r="J222" s="39">
        <f t="shared" si="88"/>
        <v>0</v>
      </c>
      <c r="K222" s="39">
        <f t="shared" ref="K222:Q222" si="90">K224+K223</f>
        <v>0</v>
      </c>
      <c r="L222" s="39">
        <f t="shared" si="90"/>
        <v>0</v>
      </c>
      <c r="M222" s="39">
        <f t="shared" si="90"/>
        <v>0</v>
      </c>
      <c r="N222" s="39">
        <f t="shared" si="90"/>
        <v>0</v>
      </c>
      <c r="O222" s="39">
        <f t="shared" si="90"/>
        <v>0</v>
      </c>
      <c r="P222" s="39">
        <f t="shared" si="90"/>
        <v>0</v>
      </c>
      <c r="Q222" s="39">
        <f t="shared" si="90"/>
        <v>0</v>
      </c>
    </row>
    <row r="223" spans="1:17" ht="39.75" customHeight="1">
      <c r="A223" s="55"/>
      <c r="B223" s="51"/>
      <c r="C223" s="51"/>
      <c r="D223" s="51"/>
      <c r="E223" s="24"/>
      <c r="F223" s="51"/>
      <c r="G223" s="51"/>
      <c r="H223" s="51"/>
      <c r="I223" s="18" t="s">
        <v>1</v>
      </c>
      <c r="J223" s="39">
        <v>0</v>
      </c>
      <c r="K223" s="40">
        <v>0</v>
      </c>
      <c r="L223" s="40">
        <v>0</v>
      </c>
      <c r="M223" s="40">
        <v>0</v>
      </c>
      <c r="N223" s="40">
        <v>0</v>
      </c>
      <c r="O223" s="40">
        <v>0</v>
      </c>
      <c r="P223" s="40">
        <v>0</v>
      </c>
      <c r="Q223" s="40">
        <v>0</v>
      </c>
    </row>
    <row r="224" spans="1:17" ht="26.25" customHeight="1">
      <c r="A224" s="55"/>
      <c r="B224" s="51"/>
      <c r="C224" s="51"/>
      <c r="D224" s="51"/>
      <c r="E224" s="24"/>
      <c r="F224" s="51"/>
      <c r="G224" s="51"/>
      <c r="H224" s="51"/>
      <c r="I224" s="18" t="s">
        <v>82</v>
      </c>
      <c r="J224" s="39">
        <f t="shared" si="88"/>
        <v>0</v>
      </c>
      <c r="K224" s="40">
        <v>0</v>
      </c>
      <c r="L224" s="40">
        <v>0</v>
      </c>
      <c r="M224" s="40">
        <v>0</v>
      </c>
      <c r="N224" s="40">
        <v>0</v>
      </c>
      <c r="O224" s="40">
        <v>0</v>
      </c>
      <c r="P224" s="40">
        <v>0</v>
      </c>
      <c r="Q224" s="40">
        <v>0</v>
      </c>
    </row>
    <row r="225" spans="1:17" ht="15" customHeight="1">
      <c r="A225" s="55"/>
      <c r="B225" s="51"/>
      <c r="C225" s="51"/>
      <c r="D225" s="51"/>
      <c r="E225" s="24"/>
      <c r="F225" s="51" t="s">
        <v>95</v>
      </c>
      <c r="G225" s="51"/>
      <c r="H225" s="51"/>
      <c r="I225" s="16" t="s">
        <v>10</v>
      </c>
      <c r="J225" s="39">
        <v>0</v>
      </c>
      <c r="K225" s="39">
        <f t="shared" ref="K225:Q225" si="91">K227+K226</f>
        <v>0</v>
      </c>
      <c r="L225" s="39">
        <f t="shared" si="91"/>
        <v>0</v>
      </c>
      <c r="M225" s="39">
        <f t="shared" si="91"/>
        <v>0</v>
      </c>
      <c r="N225" s="39">
        <f t="shared" si="91"/>
        <v>0</v>
      </c>
      <c r="O225" s="39">
        <f t="shared" si="91"/>
        <v>0</v>
      </c>
      <c r="P225" s="39">
        <f t="shared" si="91"/>
        <v>0</v>
      </c>
      <c r="Q225" s="39">
        <f t="shared" si="91"/>
        <v>0</v>
      </c>
    </row>
    <row r="226" spans="1:17" ht="40.5" customHeight="1">
      <c r="A226" s="55"/>
      <c r="B226" s="51"/>
      <c r="C226" s="51"/>
      <c r="D226" s="51"/>
      <c r="E226" s="24"/>
      <c r="F226" s="51"/>
      <c r="G226" s="51"/>
      <c r="H226" s="51"/>
      <c r="I226" s="18" t="s">
        <v>1</v>
      </c>
      <c r="J226" s="39">
        <v>0</v>
      </c>
      <c r="K226" s="40">
        <v>0</v>
      </c>
      <c r="L226" s="40">
        <v>0</v>
      </c>
      <c r="M226" s="40">
        <v>0</v>
      </c>
      <c r="N226" s="40">
        <v>0</v>
      </c>
      <c r="O226" s="40">
        <v>0</v>
      </c>
      <c r="P226" s="40">
        <v>0</v>
      </c>
      <c r="Q226" s="40">
        <v>0</v>
      </c>
    </row>
    <row r="227" spans="1:17" ht="30" customHeight="1">
      <c r="A227" s="55"/>
      <c r="B227" s="51"/>
      <c r="C227" s="51"/>
      <c r="D227" s="51"/>
      <c r="E227" s="24"/>
      <c r="F227" s="51"/>
      <c r="G227" s="51"/>
      <c r="H227" s="51"/>
      <c r="I227" s="18" t="s">
        <v>82</v>
      </c>
      <c r="J227" s="39">
        <f t="shared" si="88"/>
        <v>0</v>
      </c>
      <c r="K227" s="40">
        <v>0</v>
      </c>
      <c r="L227" s="40">
        <v>0</v>
      </c>
      <c r="M227" s="40">
        <v>0</v>
      </c>
      <c r="N227" s="40">
        <v>0</v>
      </c>
      <c r="O227" s="40">
        <v>0</v>
      </c>
      <c r="P227" s="40">
        <v>0</v>
      </c>
      <c r="Q227" s="40">
        <v>0</v>
      </c>
    </row>
    <row r="228" spans="1:17" ht="18" customHeight="1">
      <c r="A228" s="55"/>
      <c r="B228" s="51"/>
      <c r="C228" s="51"/>
      <c r="D228" s="51"/>
      <c r="E228" s="24"/>
      <c r="F228" s="51" t="s">
        <v>94</v>
      </c>
      <c r="G228" s="51"/>
      <c r="H228" s="51"/>
      <c r="I228" s="16" t="s">
        <v>10</v>
      </c>
      <c r="J228" s="39">
        <v>0</v>
      </c>
      <c r="K228" s="39">
        <f t="shared" ref="K228:Q228" si="92">K230+K229</f>
        <v>0</v>
      </c>
      <c r="L228" s="39">
        <f t="shared" si="92"/>
        <v>0</v>
      </c>
      <c r="M228" s="39">
        <f t="shared" si="92"/>
        <v>0</v>
      </c>
      <c r="N228" s="39">
        <f t="shared" si="92"/>
        <v>0</v>
      </c>
      <c r="O228" s="39">
        <f t="shared" si="92"/>
        <v>0</v>
      </c>
      <c r="P228" s="39">
        <f t="shared" si="92"/>
        <v>0</v>
      </c>
      <c r="Q228" s="39">
        <f t="shared" si="92"/>
        <v>0</v>
      </c>
    </row>
    <row r="229" spans="1:17" ht="44.25" customHeight="1">
      <c r="A229" s="55"/>
      <c r="B229" s="51"/>
      <c r="C229" s="51"/>
      <c r="D229" s="51"/>
      <c r="E229" s="24"/>
      <c r="F229" s="51"/>
      <c r="G229" s="51"/>
      <c r="H229" s="51"/>
      <c r="I229" s="18" t="s">
        <v>1</v>
      </c>
      <c r="J229" s="39">
        <f t="shared" si="88"/>
        <v>0</v>
      </c>
      <c r="K229" s="40">
        <v>0</v>
      </c>
      <c r="L229" s="40">
        <v>0</v>
      </c>
      <c r="M229" s="40">
        <v>0</v>
      </c>
      <c r="N229" s="40">
        <v>0</v>
      </c>
      <c r="O229" s="40">
        <v>0</v>
      </c>
      <c r="P229" s="40">
        <v>0</v>
      </c>
      <c r="Q229" s="40">
        <v>0</v>
      </c>
    </row>
    <row r="230" spans="1:17" ht="27.75" customHeight="1">
      <c r="A230" s="55"/>
      <c r="B230" s="51"/>
      <c r="C230" s="51"/>
      <c r="D230" s="51"/>
      <c r="E230" s="24"/>
      <c r="F230" s="51"/>
      <c r="G230" s="51"/>
      <c r="H230" s="51"/>
      <c r="I230" s="18" t="s">
        <v>82</v>
      </c>
      <c r="J230" s="39">
        <f t="shared" si="88"/>
        <v>0</v>
      </c>
      <c r="K230" s="40">
        <v>0</v>
      </c>
      <c r="L230" s="40">
        <v>0</v>
      </c>
      <c r="M230" s="40">
        <v>0</v>
      </c>
      <c r="N230" s="40">
        <v>0</v>
      </c>
      <c r="O230" s="40">
        <v>0</v>
      </c>
      <c r="P230" s="40">
        <v>0</v>
      </c>
      <c r="Q230" s="40">
        <v>0</v>
      </c>
    </row>
    <row r="231" spans="1:17" ht="21.75" customHeight="1">
      <c r="A231" s="55" t="s">
        <v>76</v>
      </c>
      <c r="B231" s="51" t="s">
        <v>46</v>
      </c>
      <c r="C231" s="51"/>
      <c r="D231" s="51"/>
      <c r="E231" s="41"/>
      <c r="F231" s="51" t="s">
        <v>89</v>
      </c>
      <c r="G231" s="51"/>
      <c r="H231" s="51"/>
      <c r="I231" s="16" t="s">
        <v>10</v>
      </c>
      <c r="J231" s="39">
        <f t="shared" ref="J231:J248" si="93">K231+L231+M231+N231+O231+P231+Q231</f>
        <v>0</v>
      </c>
      <c r="K231" s="39">
        <f t="shared" ref="K231:Q231" si="94">K233+K232</f>
        <v>0</v>
      </c>
      <c r="L231" s="39">
        <f t="shared" si="94"/>
        <v>0</v>
      </c>
      <c r="M231" s="39">
        <f t="shared" si="94"/>
        <v>0</v>
      </c>
      <c r="N231" s="39">
        <f t="shared" si="94"/>
        <v>0</v>
      </c>
      <c r="O231" s="39">
        <f t="shared" si="94"/>
        <v>0</v>
      </c>
      <c r="P231" s="39">
        <f t="shared" si="94"/>
        <v>0</v>
      </c>
      <c r="Q231" s="39">
        <f t="shared" si="94"/>
        <v>0</v>
      </c>
    </row>
    <row r="232" spans="1:17" ht="38.25" customHeight="1">
      <c r="A232" s="55"/>
      <c r="B232" s="51"/>
      <c r="C232" s="51"/>
      <c r="D232" s="51"/>
      <c r="E232" s="41"/>
      <c r="F232" s="51"/>
      <c r="G232" s="51"/>
      <c r="H232" s="51"/>
      <c r="I232" s="18" t="s">
        <v>1</v>
      </c>
      <c r="J232" s="39">
        <f t="shared" si="93"/>
        <v>0</v>
      </c>
      <c r="K232" s="40">
        <v>0</v>
      </c>
      <c r="L232" s="40">
        <v>0</v>
      </c>
      <c r="M232" s="40">
        <v>0</v>
      </c>
      <c r="N232" s="40">
        <v>0</v>
      </c>
      <c r="O232" s="40">
        <v>0</v>
      </c>
      <c r="P232" s="40">
        <v>0</v>
      </c>
      <c r="Q232" s="40">
        <v>0</v>
      </c>
    </row>
    <row r="233" spans="1:17" ht="27.75" customHeight="1">
      <c r="A233" s="55"/>
      <c r="B233" s="51"/>
      <c r="C233" s="51"/>
      <c r="D233" s="51"/>
      <c r="E233" s="41"/>
      <c r="F233" s="51"/>
      <c r="G233" s="51"/>
      <c r="H233" s="51"/>
      <c r="I233" s="18" t="s">
        <v>82</v>
      </c>
      <c r="J233" s="39">
        <v>0</v>
      </c>
      <c r="K233" s="40">
        <v>0</v>
      </c>
      <c r="L233" s="40">
        <v>0</v>
      </c>
      <c r="M233" s="40">
        <v>0</v>
      </c>
      <c r="N233" s="40">
        <v>0</v>
      </c>
      <c r="O233" s="40">
        <v>0</v>
      </c>
      <c r="P233" s="40">
        <v>0</v>
      </c>
      <c r="Q233" s="40">
        <v>0</v>
      </c>
    </row>
    <row r="234" spans="1:17" ht="26.25" customHeight="1">
      <c r="A234" s="55"/>
      <c r="B234" s="51"/>
      <c r="C234" s="51"/>
      <c r="D234" s="51"/>
      <c r="E234" s="41"/>
      <c r="F234" s="51" t="s">
        <v>90</v>
      </c>
      <c r="G234" s="51"/>
      <c r="H234" s="51"/>
      <c r="I234" s="16" t="s">
        <v>10</v>
      </c>
      <c r="J234" s="39">
        <f t="shared" si="93"/>
        <v>0</v>
      </c>
      <c r="K234" s="39">
        <f t="shared" ref="K234:Q234" si="95">K236+K235</f>
        <v>0</v>
      </c>
      <c r="L234" s="39">
        <f t="shared" si="95"/>
        <v>0</v>
      </c>
      <c r="M234" s="39">
        <f t="shared" si="95"/>
        <v>0</v>
      </c>
      <c r="N234" s="39">
        <f t="shared" si="95"/>
        <v>0</v>
      </c>
      <c r="O234" s="39">
        <f t="shared" si="95"/>
        <v>0</v>
      </c>
      <c r="P234" s="39">
        <f t="shared" si="95"/>
        <v>0</v>
      </c>
      <c r="Q234" s="39">
        <f t="shared" si="95"/>
        <v>0</v>
      </c>
    </row>
    <row r="235" spans="1:17" ht="39.75" customHeight="1">
      <c r="A235" s="55"/>
      <c r="B235" s="51"/>
      <c r="C235" s="51"/>
      <c r="D235" s="51"/>
      <c r="E235" s="41"/>
      <c r="F235" s="51"/>
      <c r="G235" s="51"/>
      <c r="H235" s="51"/>
      <c r="I235" s="18" t="s">
        <v>1</v>
      </c>
      <c r="J235" s="39">
        <f t="shared" si="93"/>
        <v>0</v>
      </c>
      <c r="K235" s="40">
        <v>0</v>
      </c>
      <c r="L235" s="40">
        <v>0</v>
      </c>
      <c r="M235" s="40">
        <v>0</v>
      </c>
      <c r="N235" s="40">
        <v>0</v>
      </c>
      <c r="O235" s="40">
        <v>0</v>
      </c>
      <c r="P235" s="40">
        <v>0</v>
      </c>
      <c r="Q235" s="40">
        <v>0</v>
      </c>
    </row>
    <row r="236" spans="1:17" ht="27.75" customHeight="1">
      <c r="A236" s="55"/>
      <c r="B236" s="51"/>
      <c r="C236" s="51"/>
      <c r="D236" s="51"/>
      <c r="E236" s="41"/>
      <c r="F236" s="51"/>
      <c r="G236" s="51"/>
      <c r="H236" s="51"/>
      <c r="I236" s="18" t="s">
        <v>82</v>
      </c>
      <c r="J236" s="39">
        <f t="shared" si="93"/>
        <v>0</v>
      </c>
      <c r="K236" s="40">
        <v>0</v>
      </c>
      <c r="L236" s="40">
        <v>0</v>
      </c>
      <c r="M236" s="40">
        <v>0</v>
      </c>
      <c r="N236" s="40">
        <v>0</v>
      </c>
      <c r="O236" s="40">
        <v>0</v>
      </c>
      <c r="P236" s="40">
        <v>0</v>
      </c>
      <c r="Q236" s="40">
        <v>0</v>
      </c>
    </row>
    <row r="237" spans="1:17" ht="22.5" customHeight="1">
      <c r="A237" s="55"/>
      <c r="B237" s="51"/>
      <c r="C237" s="51"/>
      <c r="D237" s="51"/>
      <c r="E237" s="41"/>
      <c r="F237" s="51" t="s">
        <v>91</v>
      </c>
      <c r="G237" s="51"/>
      <c r="H237" s="51"/>
      <c r="I237" s="16" t="s">
        <v>10</v>
      </c>
      <c r="J237" s="39">
        <f t="shared" si="93"/>
        <v>0</v>
      </c>
      <c r="K237" s="39">
        <f t="shared" ref="K237:Q237" si="96">K239+K238</f>
        <v>0</v>
      </c>
      <c r="L237" s="39">
        <f t="shared" si="96"/>
        <v>0</v>
      </c>
      <c r="M237" s="39">
        <f t="shared" si="96"/>
        <v>0</v>
      </c>
      <c r="N237" s="39">
        <f t="shared" si="96"/>
        <v>0</v>
      </c>
      <c r="O237" s="39">
        <f t="shared" si="96"/>
        <v>0</v>
      </c>
      <c r="P237" s="39">
        <f t="shared" si="96"/>
        <v>0</v>
      </c>
      <c r="Q237" s="39">
        <f t="shared" si="96"/>
        <v>0</v>
      </c>
    </row>
    <row r="238" spans="1:17" ht="38.25" customHeight="1">
      <c r="A238" s="55"/>
      <c r="B238" s="51"/>
      <c r="C238" s="51"/>
      <c r="D238" s="51"/>
      <c r="E238" s="41"/>
      <c r="F238" s="51"/>
      <c r="G238" s="51"/>
      <c r="H238" s="51"/>
      <c r="I238" s="18" t="s">
        <v>1</v>
      </c>
      <c r="J238" s="39">
        <f t="shared" si="93"/>
        <v>0</v>
      </c>
      <c r="K238" s="40">
        <v>0</v>
      </c>
      <c r="L238" s="40">
        <v>0</v>
      </c>
      <c r="M238" s="40">
        <v>0</v>
      </c>
      <c r="N238" s="40">
        <v>0</v>
      </c>
      <c r="O238" s="40">
        <v>0</v>
      </c>
      <c r="P238" s="40">
        <v>0</v>
      </c>
      <c r="Q238" s="40">
        <v>0</v>
      </c>
    </row>
    <row r="239" spans="1:17" ht="27.75" customHeight="1">
      <c r="A239" s="55"/>
      <c r="B239" s="51"/>
      <c r="C239" s="51"/>
      <c r="D239" s="51"/>
      <c r="E239" s="41"/>
      <c r="F239" s="51"/>
      <c r="G239" s="51"/>
      <c r="H239" s="51"/>
      <c r="I239" s="18" t="s">
        <v>82</v>
      </c>
      <c r="J239" s="39">
        <f t="shared" si="93"/>
        <v>0</v>
      </c>
      <c r="K239" s="40">
        <v>0</v>
      </c>
      <c r="L239" s="40">
        <v>0</v>
      </c>
      <c r="M239" s="40">
        <v>0</v>
      </c>
      <c r="N239" s="40">
        <v>0</v>
      </c>
      <c r="O239" s="40">
        <v>0</v>
      </c>
      <c r="P239" s="40">
        <v>0</v>
      </c>
      <c r="Q239" s="40">
        <v>0</v>
      </c>
    </row>
    <row r="240" spans="1:17" ht="22.5" customHeight="1">
      <c r="A240" s="55"/>
      <c r="B240" s="51"/>
      <c r="C240" s="51"/>
      <c r="D240" s="51"/>
      <c r="E240" s="41"/>
      <c r="F240" s="51" t="s">
        <v>92</v>
      </c>
      <c r="G240" s="51"/>
      <c r="H240" s="51"/>
      <c r="I240" s="16" t="s">
        <v>10</v>
      </c>
      <c r="J240" s="39">
        <f t="shared" si="93"/>
        <v>0</v>
      </c>
      <c r="K240" s="39">
        <f t="shared" ref="K240:Q240" si="97">K242+K241</f>
        <v>0</v>
      </c>
      <c r="L240" s="39">
        <f t="shared" si="97"/>
        <v>0</v>
      </c>
      <c r="M240" s="39">
        <f t="shared" si="97"/>
        <v>0</v>
      </c>
      <c r="N240" s="39">
        <f t="shared" si="97"/>
        <v>0</v>
      </c>
      <c r="O240" s="39">
        <f t="shared" si="97"/>
        <v>0</v>
      </c>
      <c r="P240" s="39">
        <f t="shared" si="97"/>
        <v>0</v>
      </c>
      <c r="Q240" s="39">
        <f t="shared" si="97"/>
        <v>0</v>
      </c>
    </row>
    <row r="241" spans="1:17" ht="43.5" customHeight="1">
      <c r="A241" s="55"/>
      <c r="B241" s="51"/>
      <c r="C241" s="51"/>
      <c r="D241" s="51"/>
      <c r="E241" s="41"/>
      <c r="F241" s="51"/>
      <c r="G241" s="51"/>
      <c r="H241" s="51"/>
      <c r="I241" s="18" t="s">
        <v>1</v>
      </c>
      <c r="J241" s="39">
        <f t="shared" si="93"/>
        <v>0</v>
      </c>
      <c r="K241" s="40">
        <v>0</v>
      </c>
      <c r="L241" s="40">
        <v>0</v>
      </c>
      <c r="M241" s="40">
        <v>0</v>
      </c>
      <c r="N241" s="40">
        <v>0</v>
      </c>
      <c r="O241" s="40">
        <v>0</v>
      </c>
      <c r="P241" s="40">
        <v>0</v>
      </c>
      <c r="Q241" s="40">
        <v>0</v>
      </c>
    </row>
    <row r="242" spans="1:17" ht="32.25" customHeight="1">
      <c r="A242" s="55"/>
      <c r="B242" s="51"/>
      <c r="C242" s="51"/>
      <c r="D242" s="51"/>
      <c r="E242" s="41"/>
      <c r="F242" s="51"/>
      <c r="G242" s="51"/>
      <c r="H242" s="51"/>
      <c r="I242" s="18" t="s">
        <v>82</v>
      </c>
      <c r="J242" s="39">
        <f t="shared" si="93"/>
        <v>0</v>
      </c>
      <c r="K242" s="40">
        <v>0</v>
      </c>
      <c r="L242" s="40">
        <v>0</v>
      </c>
      <c r="M242" s="40">
        <v>0</v>
      </c>
      <c r="N242" s="40">
        <v>0</v>
      </c>
      <c r="O242" s="40">
        <v>0</v>
      </c>
      <c r="P242" s="40">
        <v>0</v>
      </c>
      <c r="Q242" s="40">
        <v>0</v>
      </c>
    </row>
    <row r="243" spans="1:17" ht="15.75" customHeight="1">
      <c r="A243" s="55"/>
      <c r="B243" s="51"/>
      <c r="C243" s="51"/>
      <c r="D243" s="51"/>
      <c r="E243" s="41"/>
      <c r="F243" s="51" t="s">
        <v>95</v>
      </c>
      <c r="G243" s="51"/>
      <c r="H243" s="51"/>
      <c r="I243" s="16" t="s">
        <v>10</v>
      </c>
      <c r="J243" s="39">
        <f t="shared" si="93"/>
        <v>0</v>
      </c>
      <c r="K243" s="39">
        <f t="shared" ref="K243:Q243" si="98">K245+K244</f>
        <v>0</v>
      </c>
      <c r="L243" s="39">
        <f t="shared" si="98"/>
        <v>0</v>
      </c>
      <c r="M243" s="39">
        <f t="shared" si="98"/>
        <v>0</v>
      </c>
      <c r="N243" s="39">
        <f t="shared" si="98"/>
        <v>0</v>
      </c>
      <c r="O243" s="39">
        <f t="shared" si="98"/>
        <v>0</v>
      </c>
      <c r="P243" s="39">
        <f t="shared" si="98"/>
        <v>0</v>
      </c>
      <c r="Q243" s="39">
        <f t="shared" si="98"/>
        <v>0</v>
      </c>
    </row>
    <row r="244" spans="1:17" ht="39" customHeight="1">
      <c r="A244" s="55"/>
      <c r="B244" s="51"/>
      <c r="C244" s="51"/>
      <c r="D244" s="51"/>
      <c r="E244" s="41"/>
      <c r="F244" s="51"/>
      <c r="G244" s="51"/>
      <c r="H244" s="51"/>
      <c r="I244" s="18" t="s">
        <v>1</v>
      </c>
      <c r="J244" s="39">
        <f t="shared" si="93"/>
        <v>0</v>
      </c>
      <c r="K244" s="40">
        <v>0</v>
      </c>
      <c r="L244" s="40">
        <v>0</v>
      </c>
      <c r="M244" s="40">
        <v>0</v>
      </c>
      <c r="N244" s="40">
        <v>0</v>
      </c>
      <c r="O244" s="40">
        <v>0</v>
      </c>
      <c r="P244" s="40">
        <v>0</v>
      </c>
      <c r="Q244" s="40">
        <v>0</v>
      </c>
    </row>
    <row r="245" spans="1:17" ht="27.75" customHeight="1">
      <c r="A245" s="55"/>
      <c r="B245" s="51"/>
      <c r="C245" s="51"/>
      <c r="D245" s="51"/>
      <c r="E245" s="41"/>
      <c r="F245" s="51"/>
      <c r="G245" s="51"/>
      <c r="H245" s="51"/>
      <c r="I245" s="18" t="s">
        <v>82</v>
      </c>
      <c r="J245" s="39">
        <f t="shared" si="93"/>
        <v>0</v>
      </c>
      <c r="K245" s="40">
        <v>0</v>
      </c>
      <c r="L245" s="40">
        <v>0</v>
      </c>
      <c r="M245" s="40">
        <v>0</v>
      </c>
      <c r="N245" s="40">
        <v>0</v>
      </c>
      <c r="O245" s="40">
        <v>0</v>
      </c>
      <c r="P245" s="40">
        <v>0</v>
      </c>
      <c r="Q245" s="40">
        <v>0</v>
      </c>
    </row>
    <row r="246" spans="1:17" ht="24.75" customHeight="1">
      <c r="A246" s="55"/>
      <c r="B246" s="51"/>
      <c r="C246" s="51"/>
      <c r="D246" s="51"/>
      <c r="E246" s="41"/>
      <c r="F246" s="51" t="s">
        <v>94</v>
      </c>
      <c r="G246" s="51"/>
      <c r="H246" s="51"/>
      <c r="I246" s="16" t="s">
        <v>10</v>
      </c>
      <c r="J246" s="39">
        <f t="shared" si="93"/>
        <v>0</v>
      </c>
      <c r="K246" s="39">
        <f t="shared" ref="K246:Q246" si="99">K248+K247</f>
        <v>0</v>
      </c>
      <c r="L246" s="39">
        <f t="shared" si="99"/>
        <v>0</v>
      </c>
      <c r="M246" s="39">
        <f t="shared" si="99"/>
        <v>0</v>
      </c>
      <c r="N246" s="39">
        <f t="shared" si="99"/>
        <v>0</v>
      </c>
      <c r="O246" s="39">
        <f t="shared" si="99"/>
        <v>0</v>
      </c>
      <c r="P246" s="39">
        <f t="shared" si="99"/>
        <v>0</v>
      </c>
      <c r="Q246" s="39">
        <f t="shared" si="99"/>
        <v>0</v>
      </c>
    </row>
    <row r="247" spans="1:17" ht="45" customHeight="1">
      <c r="A247" s="55"/>
      <c r="B247" s="51"/>
      <c r="C247" s="51"/>
      <c r="D247" s="51"/>
      <c r="E247" s="41"/>
      <c r="F247" s="51"/>
      <c r="G247" s="51"/>
      <c r="H247" s="51"/>
      <c r="I247" s="18" t="s">
        <v>1</v>
      </c>
      <c r="J247" s="39">
        <f t="shared" si="93"/>
        <v>0</v>
      </c>
      <c r="K247" s="40">
        <v>0</v>
      </c>
      <c r="L247" s="40">
        <v>0</v>
      </c>
      <c r="M247" s="40">
        <v>0</v>
      </c>
      <c r="N247" s="40">
        <v>0</v>
      </c>
      <c r="O247" s="40">
        <v>0</v>
      </c>
      <c r="P247" s="40">
        <v>0</v>
      </c>
      <c r="Q247" s="40">
        <v>0</v>
      </c>
    </row>
    <row r="248" spans="1:17" ht="27.75" customHeight="1">
      <c r="A248" s="55"/>
      <c r="B248" s="51"/>
      <c r="C248" s="51"/>
      <c r="D248" s="51"/>
      <c r="E248" s="41"/>
      <c r="F248" s="51"/>
      <c r="G248" s="51"/>
      <c r="H248" s="51"/>
      <c r="I248" s="18" t="s">
        <v>82</v>
      </c>
      <c r="J248" s="39">
        <f t="shared" si="93"/>
        <v>0</v>
      </c>
      <c r="K248" s="40">
        <v>0</v>
      </c>
      <c r="L248" s="40">
        <v>0</v>
      </c>
      <c r="M248" s="40">
        <v>0</v>
      </c>
      <c r="N248" s="40">
        <v>0</v>
      </c>
      <c r="O248" s="40">
        <v>0</v>
      </c>
      <c r="P248" s="40">
        <v>0</v>
      </c>
      <c r="Q248" s="40">
        <v>0</v>
      </c>
    </row>
    <row r="249" spans="1:17" ht="21" customHeight="1">
      <c r="A249" s="59" t="s">
        <v>45</v>
      </c>
      <c r="B249" s="59"/>
      <c r="C249" s="59"/>
      <c r="D249" s="59"/>
      <c r="E249" s="59"/>
      <c r="F249" s="59"/>
      <c r="G249" s="59"/>
      <c r="H249" s="59"/>
      <c r="I249" s="16" t="s">
        <v>10</v>
      </c>
      <c r="J249" s="42">
        <v>0</v>
      </c>
      <c r="K249" s="42">
        <v>0</v>
      </c>
      <c r="L249" s="42">
        <v>0</v>
      </c>
      <c r="M249" s="42">
        <v>0</v>
      </c>
      <c r="N249" s="42">
        <v>0</v>
      </c>
      <c r="O249" s="42">
        <v>0</v>
      </c>
      <c r="P249" s="42">
        <v>0</v>
      </c>
      <c r="Q249" s="42">
        <v>0</v>
      </c>
    </row>
    <row r="250" spans="1:17" ht="45.75" customHeight="1">
      <c r="A250" s="59"/>
      <c r="B250" s="59"/>
      <c r="C250" s="59"/>
      <c r="D250" s="59"/>
      <c r="E250" s="59"/>
      <c r="F250" s="59"/>
      <c r="G250" s="59"/>
      <c r="H250" s="59"/>
      <c r="I250" s="18" t="s">
        <v>1</v>
      </c>
      <c r="J250" s="42">
        <v>0</v>
      </c>
      <c r="K250" s="43">
        <v>0</v>
      </c>
      <c r="L250" s="43">
        <v>0</v>
      </c>
      <c r="M250" s="43">
        <v>0</v>
      </c>
      <c r="N250" s="43">
        <v>0</v>
      </c>
      <c r="O250" s="43">
        <v>0</v>
      </c>
      <c r="P250" s="43">
        <v>0</v>
      </c>
      <c r="Q250" s="43">
        <v>0</v>
      </c>
    </row>
    <row r="251" spans="1:17" ht="29.25" customHeight="1">
      <c r="A251" s="59"/>
      <c r="B251" s="59"/>
      <c r="C251" s="59"/>
      <c r="D251" s="59"/>
      <c r="E251" s="59"/>
      <c r="F251" s="59"/>
      <c r="G251" s="59"/>
      <c r="H251" s="59"/>
      <c r="I251" s="18" t="s">
        <v>82</v>
      </c>
      <c r="J251" s="42">
        <v>0</v>
      </c>
      <c r="K251" s="43">
        <v>0</v>
      </c>
      <c r="L251" s="43">
        <v>0</v>
      </c>
      <c r="M251" s="43">
        <v>0</v>
      </c>
      <c r="N251" s="43">
        <v>0</v>
      </c>
      <c r="O251" s="43">
        <v>0</v>
      </c>
      <c r="P251" s="43">
        <v>0</v>
      </c>
      <c r="Q251" s="43">
        <v>0</v>
      </c>
    </row>
    <row r="252" spans="1:17" ht="30.75" customHeight="1">
      <c r="A252" s="152" t="s">
        <v>138</v>
      </c>
      <c r="B252" s="153"/>
      <c r="C252" s="153"/>
      <c r="D252" s="153"/>
      <c r="E252" s="153"/>
      <c r="F252" s="153"/>
      <c r="G252" s="153"/>
      <c r="H252" s="153"/>
      <c r="I252" s="153"/>
      <c r="J252" s="153"/>
      <c r="K252" s="153"/>
      <c r="L252" s="153"/>
      <c r="M252" s="153"/>
      <c r="N252" s="153"/>
      <c r="O252" s="153"/>
      <c r="P252" s="153"/>
      <c r="Q252" s="154"/>
    </row>
    <row r="253" spans="1:17" ht="18.75" customHeight="1">
      <c r="A253" s="55" t="s">
        <v>106</v>
      </c>
      <c r="B253" s="133" t="s">
        <v>126</v>
      </c>
      <c r="C253" s="134"/>
      <c r="D253" s="135"/>
      <c r="E253" s="41"/>
      <c r="F253" s="51" t="s">
        <v>89</v>
      </c>
      <c r="G253" s="51"/>
      <c r="H253" s="51"/>
      <c r="I253" s="16" t="s">
        <v>10</v>
      </c>
      <c r="J253" s="39">
        <f t="shared" ref="J253:J254" si="100">K253+L253+M253+N253+O253+P253+Q253</f>
        <v>0</v>
      </c>
      <c r="K253" s="39">
        <f t="shared" ref="K253:Q253" si="101">K255+K254</f>
        <v>0</v>
      </c>
      <c r="L253" s="39">
        <f t="shared" si="101"/>
        <v>0</v>
      </c>
      <c r="M253" s="39">
        <f t="shared" si="101"/>
        <v>0</v>
      </c>
      <c r="N253" s="39">
        <f t="shared" si="101"/>
        <v>0</v>
      </c>
      <c r="O253" s="39">
        <f t="shared" si="101"/>
        <v>0</v>
      </c>
      <c r="P253" s="39">
        <f t="shared" si="101"/>
        <v>0</v>
      </c>
      <c r="Q253" s="39">
        <f t="shared" si="101"/>
        <v>0</v>
      </c>
    </row>
    <row r="254" spans="1:17" ht="35.25" customHeight="1">
      <c r="A254" s="55"/>
      <c r="B254" s="136"/>
      <c r="C254" s="137"/>
      <c r="D254" s="138"/>
      <c r="E254" s="41"/>
      <c r="F254" s="51"/>
      <c r="G254" s="51"/>
      <c r="H254" s="51"/>
      <c r="I254" s="18" t="s">
        <v>1</v>
      </c>
      <c r="J254" s="39">
        <f t="shared" si="100"/>
        <v>0</v>
      </c>
      <c r="K254" s="40">
        <v>0</v>
      </c>
      <c r="L254" s="40">
        <v>0</v>
      </c>
      <c r="M254" s="40">
        <v>0</v>
      </c>
      <c r="N254" s="40">
        <v>0</v>
      </c>
      <c r="O254" s="40">
        <v>0</v>
      </c>
      <c r="P254" s="40">
        <v>0</v>
      </c>
      <c r="Q254" s="40">
        <v>0</v>
      </c>
    </row>
    <row r="255" spans="1:17" ht="25.5" customHeight="1">
      <c r="A255" s="55"/>
      <c r="B255" s="136"/>
      <c r="C255" s="137"/>
      <c r="D255" s="138"/>
      <c r="E255" s="41"/>
      <c r="F255" s="51"/>
      <c r="G255" s="51"/>
      <c r="H255" s="51"/>
      <c r="I255" s="18" t="s">
        <v>82</v>
      </c>
      <c r="J255" s="39">
        <v>0</v>
      </c>
      <c r="K255" s="40">
        <v>0</v>
      </c>
      <c r="L255" s="40">
        <v>0</v>
      </c>
      <c r="M255" s="40">
        <v>0</v>
      </c>
      <c r="N255" s="40">
        <v>0</v>
      </c>
      <c r="O255" s="40">
        <v>0</v>
      </c>
      <c r="P255" s="40">
        <v>0</v>
      </c>
      <c r="Q255" s="40">
        <v>0</v>
      </c>
    </row>
    <row r="256" spans="1:17" ht="18.75" customHeight="1">
      <c r="A256" s="55"/>
      <c r="B256" s="136"/>
      <c r="C256" s="137"/>
      <c r="D256" s="138"/>
      <c r="E256" s="41"/>
      <c r="F256" s="51" t="s">
        <v>90</v>
      </c>
      <c r="G256" s="51"/>
      <c r="H256" s="51"/>
      <c r="I256" s="16" t="s">
        <v>10</v>
      </c>
      <c r="J256" s="39">
        <f t="shared" ref="J256:J272" si="102">K256+L256+M256+N256+O256+P256+Q256</f>
        <v>0</v>
      </c>
      <c r="K256" s="39">
        <f t="shared" ref="K256:Q256" si="103">K258+K257</f>
        <v>0</v>
      </c>
      <c r="L256" s="39">
        <f t="shared" si="103"/>
        <v>0</v>
      </c>
      <c r="M256" s="39">
        <f t="shared" si="103"/>
        <v>0</v>
      </c>
      <c r="N256" s="39">
        <f t="shared" si="103"/>
        <v>0</v>
      </c>
      <c r="O256" s="39">
        <f t="shared" si="103"/>
        <v>0</v>
      </c>
      <c r="P256" s="39">
        <f t="shared" si="103"/>
        <v>0</v>
      </c>
      <c r="Q256" s="39">
        <f t="shared" si="103"/>
        <v>0</v>
      </c>
    </row>
    <row r="257" spans="1:17" ht="36">
      <c r="A257" s="55"/>
      <c r="B257" s="136"/>
      <c r="C257" s="137"/>
      <c r="D257" s="138"/>
      <c r="E257" s="41"/>
      <c r="F257" s="51"/>
      <c r="G257" s="51"/>
      <c r="H257" s="51"/>
      <c r="I257" s="18" t="s">
        <v>1</v>
      </c>
      <c r="J257" s="39">
        <f t="shared" si="102"/>
        <v>0</v>
      </c>
      <c r="K257" s="40">
        <v>0</v>
      </c>
      <c r="L257" s="40">
        <v>0</v>
      </c>
      <c r="M257" s="40">
        <v>0</v>
      </c>
      <c r="N257" s="40">
        <v>0</v>
      </c>
      <c r="O257" s="40">
        <v>0</v>
      </c>
      <c r="P257" s="40">
        <v>0</v>
      </c>
      <c r="Q257" s="40">
        <v>0</v>
      </c>
    </row>
    <row r="258" spans="1:17" ht="25.5" customHeight="1">
      <c r="A258" s="55"/>
      <c r="B258" s="136"/>
      <c r="C258" s="137"/>
      <c r="D258" s="138"/>
      <c r="E258" s="41"/>
      <c r="F258" s="51"/>
      <c r="G258" s="51"/>
      <c r="H258" s="51"/>
      <c r="I258" s="18" t="s">
        <v>82</v>
      </c>
      <c r="J258" s="39">
        <f t="shared" si="102"/>
        <v>0</v>
      </c>
      <c r="K258" s="40">
        <v>0</v>
      </c>
      <c r="L258" s="40">
        <v>0</v>
      </c>
      <c r="M258" s="40">
        <v>0</v>
      </c>
      <c r="N258" s="40">
        <v>0</v>
      </c>
      <c r="O258" s="40">
        <v>0</v>
      </c>
      <c r="P258" s="40">
        <v>0</v>
      </c>
      <c r="Q258" s="40">
        <v>0</v>
      </c>
    </row>
    <row r="259" spans="1:17" ht="16.5" customHeight="1">
      <c r="A259" s="55"/>
      <c r="B259" s="136"/>
      <c r="C259" s="137"/>
      <c r="D259" s="138"/>
      <c r="E259" s="41"/>
      <c r="F259" s="51" t="s">
        <v>91</v>
      </c>
      <c r="G259" s="51"/>
      <c r="H259" s="51"/>
      <c r="I259" s="16" t="s">
        <v>10</v>
      </c>
      <c r="J259" s="39">
        <f t="shared" si="102"/>
        <v>0</v>
      </c>
      <c r="K259" s="39">
        <f t="shared" ref="K259:Q259" si="104">K261+K260</f>
        <v>0</v>
      </c>
      <c r="L259" s="39">
        <f t="shared" si="104"/>
        <v>0</v>
      </c>
      <c r="M259" s="39">
        <f t="shared" si="104"/>
        <v>0</v>
      </c>
      <c r="N259" s="39">
        <f t="shared" si="104"/>
        <v>0</v>
      </c>
      <c r="O259" s="39">
        <f t="shared" si="104"/>
        <v>0</v>
      </c>
      <c r="P259" s="39">
        <f t="shared" si="104"/>
        <v>0</v>
      </c>
      <c r="Q259" s="39">
        <f t="shared" si="104"/>
        <v>0</v>
      </c>
    </row>
    <row r="260" spans="1:17" ht="34.5" customHeight="1">
      <c r="A260" s="55"/>
      <c r="B260" s="136"/>
      <c r="C260" s="137"/>
      <c r="D260" s="138"/>
      <c r="E260" s="41"/>
      <c r="F260" s="51"/>
      <c r="G260" s="51"/>
      <c r="H260" s="51"/>
      <c r="I260" s="18" t="s">
        <v>1</v>
      </c>
      <c r="J260" s="39">
        <f t="shared" si="102"/>
        <v>0</v>
      </c>
      <c r="K260" s="40">
        <v>0</v>
      </c>
      <c r="L260" s="40">
        <v>0</v>
      </c>
      <c r="M260" s="40">
        <v>0</v>
      </c>
      <c r="N260" s="40">
        <v>0</v>
      </c>
      <c r="O260" s="40">
        <v>0</v>
      </c>
      <c r="P260" s="40">
        <v>0</v>
      </c>
      <c r="Q260" s="40">
        <v>0</v>
      </c>
    </row>
    <row r="261" spans="1:17" ht="25.5" customHeight="1">
      <c r="A261" s="55"/>
      <c r="B261" s="136"/>
      <c r="C261" s="137"/>
      <c r="D261" s="138"/>
      <c r="E261" s="41"/>
      <c r="F261" s="51"/>
      <c r="G261" s="51"/>
      <c r="H261" s="51"/>
      <c r="I261" s="18" t="s">
        <v>82</v>
      </c>
      <c r="J261" s="39">
        <f t="shared" si="102"/>
        <v>0</v>
      </c>
      <c r="K261" s="40">
        <v>0</v>
      </c>
      <c r="L261" s="40">
        <v>0</v>
      </c>
      <c r="M261" s="40">
        <v>0</v>
      </c>
      <c r="N261" s="40">
        <v>0</v>
      </c>
      <c r="O261" s="40">
        <v>0</v>
      </c>
      <c r="P261" s="40">
        <v>0</v>
      </c>
      <c r="Q261" s="40">
        <v>0</v>
      </c>
    </row>
    <row r="262" spans="1:17" ht="25.5" customHeight="1">
      <c r="A262" s="55"/>
      <c r="B262" s="136"/>
      <c r="C262" s="137"/>
      <c r="D262" s="138"/>
      <c r="E262" s="41"/>
      <c r="F262" s="51" t="s">
        <v>92</v>
      </c>
      <c r="G262" s="51"/>
      <c r="H262" s="51"/>
      <c r="I262" s="16" t="s">
        <v>10</v>
      </c>
      <c r="J262" s="39">
        <f t="shared" si="102"/>
        <v>0</v>
      </c>
      <c r="K262" s="39">
        <f t="shared" ref="K262:Q262" si="105">K264+K263</f>
        <v>0</v>
      </c>
      <c r="L262" s="39">
        <f t="shared" si="105"/>
        <v>0</v>
      </c>
      <c r="M262" s="39">
        <f t="shared" si="105"/>
        <v>0</v>
      </c>
      <c r="N262" s="39">
        <f t="shared" si="105"/>
        <v>0</v>
      </c>
      <c r="O262" s="39">
        <f t="shared" si="105"/>
        <v>0</v>
      </c>
      <c r="P262" s="39">
        <f t="shared" si="105"/>
        <v>0</v>
      </c>
      <c r="Q262" s="39">
        <f t="shared" si="105"/>
        <v>0</v>
      </c>
    </row>
    <row r="263" spans="1:17" ht="34.5" customHeight="1">
      <c r="A263" s="55"/>
      <c r="B263" s="136"/>
      <c r="C263" s="137"/>
      <c r="D263" s="138"/>
      <c r="E263" s="41"/>
      <c r="F263" s="51"/>
      <c r="G263" s="51"/>
      <c r="H263" s="51"/>
      <c r="I263" s="18" t="s">
        <v>1</v>
      </c>
      <c r="J263" s="39">
        <f t="shared" si="102"/>
        <v>0</v>
      </c>
      <c r="K263" s="40">
        <v>0</v>
      </c>
      <c r="L263" s="40">
        <v>0</v>
      </c>
      <c r="M263" s="40">
        <v>0</v>
      </c>
      <c r="N263" s="40">
        <v>0</v>
      </c>
      <c r="O263" s="40">
        <v>0</v>
      </c>
      <c r="P263" s="40">
        <v>0</v>
      </c>
      <c r="Q263" s="40">
        <v>0</v>
      </c>
    </row>
    <row r="264" spans="1:17" ht="25.5" customHeight="1">
      <c r="A264" s="55"/>
      <c r="B264" s="136"/>
      <c r="C264" s="137"/>
      <c r="D264" s="138"/>
      <c r="E264" s="41"/>
      <c r="F264" s="51"/>
      <c r="G264" s="51"/>
      <c r="H264" s="51"/>
      <c r="I264" s="18" t="s">
        <v>82</v>
      </c>
      <c r="J264" s="39">
        <f t="shared" si="102"/>
        <v>0</v>
      </c>
      <c r="K264" s="40">
        <v>0</v>
      </c>
      <c r="L264" s="40">
        <v>0</v>
      </c>
      <c r="M264" s="40">
        <v>0</v>
      </c>
      <c r="N264" s="40">
        <v>0</v>
      </c>
      <c r="O264" s="40">
        <v>0</v>
      </c>
      <c r="P264" s="40">
        <v>0</v>
      </c>
      <c r="Q264" s="40">
        <v>0</v>
      </c>
    </row>
    <row r="265" spans="1:17" ht="18" customHeight="1">
      <c r="A265" s="55"/>
      <c r="B265" s="136"/>
      <c r="C265" s="137"/>
      <c r="D265" s="138"/>
      <c r="E265" s="41"/>
      <c r="F265" s="51" t="s">
        <v>95</v>
      </c>
      <c r="G265" s="51"/>
      <c r="H265" s="51"/>
      <c r="I265" s="16" t="s">
        <v>10</v>
      </c>
      <c r="J265" s="39">
        <f t="shared" si="102"/>
        <v>0</v>
      </c>
      <c r="K265" s="39">
        <f t="shared" ref="K265:Q265" si="106">K267+K266</f>
        <v>0</v>
      </c>
      <c r="L265" s="39">
        <f t="shared" si="106"/>
        <v>0</v>
      </c>
      <c r="M265" s="39">
        <f t="shared" si="106"/>
        <v>0</v>
      </c>
      <c r="N265" s="39">
        <f t="shared" si="106"/>
        <v>0</v>
      </c>
      <c r="O265" s="39">
        <f t="shared" si="106"/>
        <v>0</v>
      </c>
      <c r="P265" s="39">
        <f t="shared" si="106"/>
        <v>0</v>
      </c>
      <c r="Q265" s="39">
        <f t="shared" si="106"/>
        <v>0</v>
      </c>
    </row>
    <row r="266" spans="1:17" ht="33.75" customHeight="1">
      <c r="A266" s="55"/>
      <c r="B266" s="136"/>
      <c r="C266" s="137"/>
      <c r="D266" s="138"/>
      <c r="E266" s="41"/>
      <c r="F266" s="51"/>
      <c r="G266" s="51"/>
      <c r="H266" s="51"/>
      <c r="I266" s="18" t="s">
        <v>1</v>
      </c>
      <c r="J266" s="39">
        <f t="shared" si="102"/>
        <v>0</v>
      </c>
      <c r="K266" s="40">
        <v>0</v>
      </c>
      <c r="L266" s="40">
        <v>0</v>
      </c>
      <c r="M266" s="40">
        <v>0</v>
      </c>
      <c r="N266" s="40">
        <v>0</v>
      </c>
      <c r="O266" s="40">
        <v>0</v>
      </c>
      <c r="P266" s="40">
        <v>0</v>
      </c>
      <c r="Q266" s="40">
        <v>0</v>
      </c>
    </row>
    <row r="267" spans="1:17" ht="25.5" customHeight="1">
      <c r="A267" s="55"/>
      <c r="B267" s="136"/>
      <c r="C267" s="137"/>
      <c r="D267" s="138"/>
      <c r="E267" s="41"/>
      <c r="F267" s="51"/>
      <c r="G267" s="51"/>
      <c r="H267" s="51"/>
      <c r="I267" s="18" t="s">
        <v>82</v>
      </c>
      <c r="J267" s="39">
        <f t="shared" si="102"/>
        <v>0</v>
      </c>
      <c r="K267" s="40">
        <v>0</v>
      </c>
      <c r="L267" s="40">
        <v>0</v>
      </c>
      <c r="M267" s="40">
        <v>0</v>
      </c>
      <c r="N267" s="40">
        <v>0</v>
      </c>
      <c r="O267" s="40">
        <v>0</v>
      </c>
      <c r="P267" s="40">
        <v>0</v>
      </c>
      <c r="Q267" s="40">
        <v>0</v>
      </c>
    </row>
    <row r="268" spans="1:17" ht="14.25" customHeight="1">
      <c r="A268" s="55"/>
      <c r="B268" s="136"/>
      <c r="C268" s="137"/>
      <c r="D268" s="138"/>
      <c r="E268" s="41"/>
      <c r="F268" s="51" t="s">
        <v>94</v>
      </c>
      <c r="G268" s="51"/>
      <c r="H268" s="51"/>
      <c r="I268" s="16" t="s">
        <v>10</v>
      </c>
      <c r="J268" s="39">
        <f t="shared" si="102"/>
        <v>0</v>
      </c>
      <c r="K268" s="39">
        <f t="shared" ref="K268:Q268" si="107">K270+K269</f>
        <v>0</v>
      </c>
      <c r="L268" s="39">
        <f t="shared" si="107"/>
        <v>0</v>
      </c>
      <c r="M268" s="39">
        <f t="shared" si="107"/>
        <v>0</v>
      </c>
      <c r="N268" s="39">
        <f t="shared" si="107"/>
        <v>0</v>
      </c>
      <c r="O268" s="39">
        <f t="shared" si="107"/>
        <v>0</v>
      </c>
      <c r="P268" s="39">
        <f t="shared" si="107"/>
        <v>0</v>
      </c>
      <c r="Q268" s="39">
        <f t="shared" si="107"/>
        <v>0</v>
      </c>
    </row>
    <row r="269" spans="1:17" ht="36" customHeight="1">
      <c r="A269" s="55"/>
      <c r="B269" s="136"/>
      <c r="C269" s="137"/>
      <c r="D269" s="138"/>
      <c r="E269" s="41"/>
      <c r="F269" s="51"/>
      <c r="G269" s="51"/>
      <c r="H269" s="51"/>
      <c r="I269" s="18" t="s">
        <v>1</v>
      </c>
      <c r="J269" s="39">
        <f t="shared" si="102"/>
        <v>0</v>
      </c>
      <c r="K269" s="40">
        <v>0</v>
      </c>
      <c r="L269" s="40">
        <v>0</v>
      </c>
      <c r="M269" s="40">
        <v>0</v>
      </c>
      <c r="N269" s="40">
        <v>0</v>
      </c>
      <c r="O269" s="40">
        <v>0</v>
      </c>
      <c r="P269" s="40">
        <v>0</v>
      </c>
      <c r="Q269" s="40">
        <v>0</v>
      </c>
    </row>
    <row r="270" spans="1:17" ht="32.25" customHeight="1">
      <c r="A270" s="55"/>
      <c r="B270" s="139"/>
      <c r="C270" s="140"/>
      <c r="D270" s="141"/>
      <c r="E270" s="41"/>
      <c r="F270" s="51"/>
      <c r="G270" s="51"/>
      <c r="H270" s="51"/>
      <c r="I270" s="18" t="s">
        <v>82</v>
      </c>
      <c r="J270" s="39">
        <f t="shared" si="102"/>
        <v>0</v>
      </c>
      <c r="K270" s="40">
        <v>0</v>
      </c>
      <c r="L270" s="40">
        <v>0</v>
      </c>
      <c r="M270" s="40">
        <v>0</v>
      </c>
      <c r="N270" s="40">
        <v>0</v>
      </c>
      <c r="O270" s="40">
        <v>0</v>
      </c>
      <c r="P270" s="40">
        <v>0</v>
      </c>
      <c r="Q270" s="40">
        <v>0</v>
      </c>
    </row>
    <row r="271" spans="1:17" ht="25.5" customHeight="1">
      <c r="A271" s="55" t="s">
        <v>107</v>
      </c>
      <c r="B271" s="142" t="s">
        <v>127</v>
      </c>
      <c r="C271" s="142"/>
      <c r="D271" s="142"/>
      <c r="E271" s="41"/>
      <c r="F271" s="51" t="s">
        <v>89</v>
      </c>
      <c r="G271" s="51"/>
      <c r="H271" s="51"/>
      <c r="I271" s="16" t="s">
        <v>10</v>
      </c>
      <c r="J271" s="39">
        <f t="shared" si="102"/>
        <v>0</v>
      </c>
      <c r="K271" s="39">
        <f t="shared" ref="K271:Q271" si="108">K273+K272</f>
        <v>0</v>
      </c>
      <c r="L271" s="39">
        <f t="shared" si="108"/>
        <v>0</v>
      </c>
      <c r="M271" s="39">
        <f t="shared" si="108"/>
        <v>0</v>
      </c>
      <c r="N271" s="39">
        <f t="shared" si="108"/>
        <v>0</v>
      </c>
      <c r="O271" s="39">
        <f t="shared" si="108"/>
        <v>0</v>
      </c>
      <c r="P271" s="39">
        <f t="shared" si="108"/>
        <v>0</v>
      </c>
      <c r="Q271" s="39">
        <f t="shared" si="108"/>
        <v>0</v>
      </c>
    </row>
    <row r="272" spans="1:17" ht="39" customHeight="1">
      <c r="A272" s="55"/>
      <c r="B272" s="142"/>
      <c r="C272" s="142"/>
      <c r="D272" s="142"/>
      <c r="E272" s="41"/>
      <c r="F272" s="51"/>
      <c r="G272" s="51"/>
      <c r="H272" s="51"/>
      <c r="I272" s="18" t="s">
        <v>1</v>
      </c>
      <c r="J272" s="39">
        <f t="shared" si="102"/>
        <v>0</v>
      </c>
      <c r="K272" s="40">
        <v>0</v>
      </c>
      <c r="L272" s="40">
        <v>0</v>
      </c>
      <c r="M272" s="40">
        <v>0</v>
      </c>
      <c r="N272" s="40">
        <v>0</v>
      </c>
      <c r="O272" s="40">
        <v>0</v>
      </c>
      <c r="P272" s="40">
        <v>0</v>
      </c>
      <c r="Q272" s="40">
        <v>0</v>
      </c>
    </row>
    <row r="273" spans="1:17" ht="25.5" customHeight="1">
      <c r="A273" s="55"/>
      <c r="B273" s="142"/>
      <c r="C273" s="142"/>
      <c r="D273" s="142"/>
      <c r="E273" s="41"/>
      <c r="F273" s="51"/>
      <c r="G273" s="51"/>
      <c r="H273" s="51"/>
      <c r="I273" s="18" t="s">
        <v>82</v>
      </c>
      <c r="J273" s="39">
        <v>0</v>
      </c>
      <c r="K273" s="40">
        <v>0</v>
      </c>
      <c r="L273" s="40">
        <v>0</v>
      </c>
      <c r="M273" s="40">
        <v>0</v>
      </c>
      <c r="N273" s="40">
        <v>0</v>
      </c>
      <c r="O273" s="40">
        <v>0</v>
      </c>
      <c r="P273" s="40">
        <v>0</v>
      </c>
      <c r="Q273" s="40">
        <v>0</v>
      </c>
    </row>
    <row r="274" spans="1:17" ht="25.5" customHeight="1">
      <c r="A274" s="55"/>
      <c r="B274" s="142"/>
      <c r="C274" s="142"/>
      <c r="D274" s="142"/>
      <c r="E274" s="41"/>
      <c r="F274" s="51" t="s">
        <v>90</v>
      </c>
      <c r="G274" s="51"/>
      <c r="H274" s="51"/>
      <c r="I274" s="16" t="s">
        <v>10</v>
      </c>
      <c r="J274" s="39">
        <f t="shared" ref="J274:J288" si="109">K274+L274+M274+N274+O274+P274+Q274</f>
        <v>0</v>
      </c>
      <c r="K274" s="39">
        <f t="shared" ref="K274:Q274" si="110">K276+K275</f>
        <v>0</v>
      </c>
      <c r="L274" s="39">
        <f t="shared" si="110"/>
        <v>0</v>
      </c>
      <c r="M274" s="39">
        <f t="shared" si="110"/>
        <v>0</v>
      </c>
      <c r="N274" s="39">
        <f t="shared" si="110"/>
        <v>0</v>
      </c>
      <c r="O274" s="39">
        <f t="shared" si="110"/>
        <v>0</v>
      </c>
      <c r="P274" s="39">
        <f t="shared" si="110"/>
        <v>0</v>
      </c>
      <c r="Q274" s="39">
        <f t="shared" si="110"/>
        <v>0</v>
      </c>
    </row>
    <row r="275" spans="1:17" ht="25.5" customHeight="1">
      <c r="A275" s="55"/>
      <c r="B275" s="142"/>
      <c r="C275" s="142"/>
      <c r="D275" s="142"/>
      <c r="E275" s="41"/>
      <c r="F275" s="51"/>
      <c r="G275" s="51"/>
      <c r="H275" s="51"/>
      <c r="I275" s="18" t="s">
        <v>1</v>
      </c>
      <c r="J275" s="39">
        <f t="shared" si="109"/>
        <v>0</v>
      </c>
      <c r="K275" s="40">
        <v>0</v>
      </c>
      <c r="L275" s="40">
        <v>0</v>
      </c>
      <c r="M275" s="40">
        <v>0</v>
      </c>
      <c r="N275" s="40">
        <v>0</v>
      </c>
      <c r="O275" s="40">
        <v>0</v>
      </c>
      <c r="P275" s="40">
        <v>0</v>
      </c>
      <c r="Q275" s="40">
        <v>0</v>
      </c>
    </row>
    <row r="276" spans="1:17" ht="25.5" customHeight="1">
      <c r="A276" s="55"/>
      <c r="B276" s="142"/>
      <c r="C276" s="142"/>
      <c r="D276" s="142"/>
      <c r="E276" s="41"/>
      <c r="F276" s="51"/>
      <c r="G276" s="51"/>
      <c r="H276" s="51"/>
      <c r="I276" s="18" t="s">
        <v>82</v>
      </c>
      <c r="J276" s="39">
        <f t="shared" si="109"/>
        <v>0</v>
      </c>
      <c r="K276" s="40">
        <v>0</v>
      </c>
      <c r="L276" s="40">
        <v>0</v>
      </c>
      <c r="M276" s="40">
        <v>0</v>
      </c>
      <c r="N276" s="40">
        <v>0</v>
      </c>
      <c r="O276" s="40">
        <v>0</v>
      </c>
      <c r="P276" s="40">
        <v>0</v>
      </c>
      <c r="Q276" s="40">
        <v>0</v>
      </c>
    </row>
    <row r="277" spans="1:17" ht="25.5" customHeight="1">
      <c r="A277" s="55"/>
      <c r="B277" s="142"/>
      <c r="C277" s="142"/>
      <c r="D277" s="142"/>
      <c r="E277" s="41"/>
      <c r="F277" s="51" t="s">
        <v>91</v>
      </c>
      <c r="G277" s="51"/>
      <c r="H277" s="51"/>
      <c r="I277" s="16" t="s">
        <v>10</v>
      </c>
      <c r="J277" s="39">
        <f t="shared" si="109"/>
        <v>0</v>
      </c>
      <c r="K277" s="39">
        <f t="shared" ref="K277:Q277" si="111">K279+K278</f>
        <v>0</v>
      </c>
      <c r="L277" s="39">
        <f t="shared" si="111"/>
        <v>0</v>
      </c>
      <c r="M277" s="39">
        <f t="shared" si="111"/>
        <v>0</v>
      </c>
      <c r="N277" s="39">
        <f t="shared" si="111"/>
        <v>0</v>
      </c>
      <c r="O277" s="39">
        <f t="shared" si="111"/>
        <v>0</v>
      </c>
      <c r="P277" s="39">
        <f t="shared" si="111"/>
        <v>0</v>
      </c>
      <c r="Q277" s="39">
        <f t="shared" si="111"/>
        <v>0</v>
      </c>
    </row>
    <row r="278" spans="1:17" ht="36.75" customHeight="1">
      <c r="A278" s="55"/>
      <c r="B278" s="142"/>
      <c r="C278" s="142"/>
      <c r="D278" s="142"/>
      <c r="E278" s="41"/>
      <c r="F278" s="51"/>
      <c r="G278" s="51"/>
      <c r="H278" s="51"/>
      <c r="I278" s="18" t="s">
        <v>1</v>
      </c>
      <c r="J278" s="39">
        <f t="shared" si="109"/>
        <v>0</v>
      </c>
      <c r="K278" s="40">
        <v>0</v>
      </c>
      <c r="L278" s="40">
        <v>0</v>
      </c>
      <c r="M278" s="40">
        <v>0</v>
      </c>
      <c r="N278" s="40">
        <v>0</v>
      </c>
      <c r="O278" s="40">
        <v>0</v>
      </c>
      <c r="P278" s="40">
        <v>0</v>
      </c>
      <c r="Q278" s="40">
        <v>0</v>
      </c>
    </row>
    <row r="279" spans="1:17" ht="25.5" customHeight="1">
      <c r="A279" s="55"/>
      <c r="B279" s="142"/>
      <c r="C279" s="142"/>
      <c r="D279" s="142"/>
      <c r="E279" s="41"/>
      <c r="F279" s="51"/>
      <c r="G279" s="51"/>
      <c r="H279" s="51"/>
      <c r="I279" s="18" t="s">
        <v>82</v>
      </c>
      <c r="J279" s="39">
        <f t="shared" si="109"/>
        <v>0</v>
      </c>
      <c r="K279" s="40">
        <v>0</v>
      </c>
      <c r="L279" s="40">
        <v>0</v>
      </c>
      <c r="M279" s="40">
        <v>0</v>
      </c>
      <c r="N279" s="40">
        <v>0</v>
      </c>
      <c r="O279" s="40">
        <v>0</v>
      </c>
      <c r="P279" s="40">
        <v>0</v>
      </c>
      <c r="Q279" s="40">
        <v>0</v>
      </c>
    </row>
    <row r="280" spans="1:17" ht="25.5" customHeight="1">
      <c r="A280" s="55"/>
      <c r="B280" s="142"/>
      <c r="C280" s="142"/>
      <c r="D280" s="142"/>
      <c r="E280" s="41"/>
      <c r="F280" s="51" t="s">
        <v>92</v>
      </c>
      <c r="G280" s="51"/>
      <c r="H280" s="51"/>
      <c r="I280" s="16" t="s">
        <v>10</v>
      </c>
      <c r="J280" s="39">
        <f t="shared" si="109"/>
        <v>0</v>
      </c>
      <c r="K280" s="39">
        <f t="shared" ref="K280:Q280" si="112">K282+K281</f>
        <v>0</v>
      </c>
      <c r="L280" s="39">
        <f t="shared" si="112"/>
        <v>0</v>
      </c>
      <c r="M280" s="39">
        <f t="shared" si="112"/>
        <v>0</v>
      </c>
      <c r="N280" s="39">
        <f t="shared" si="112"/>
        <v>0</v>
      </c>
      <c r="O280" s="39">
        <f t="shared" si="112"/>
        <v>0</v>
      </c>
      <c r="P280" s="39">
        <f t="shared" si="112"/>
        <v>0</v>
      </c>
      <c r="Q280" s="39">
        <f t="shared" si="112"/>
        <v>0</v>
      </c>
    </row>
    <row r="281" spans="1:17" ht="25.5" customHeight="1">
      <c r="A281" s="55"/>
      <c r="B281" s="142"/>
      <c r="C281" s="142"/>
      <c r="D281" s="142"/>
      <c r="E281" s="41"/>
      <c r="F281" s="51"/>
      <c r="G281" s="51"/>
      <c r="H281" s="51"/>
      <c r="I281" s="18" t="s">
        <v>1</v>
      </c>
      <c r="J281" s="39">
        <f t="shared" si="109"/>
        <v>0</v>
      </c>
      <c r="K281" s="40">
        <v>0</v>
      </c>
      <c r="L281" s="40">
        <v>0</v>
      </c>
      <c r="M281" s="40">
        <v>0</v>
      </c>
      <c r="N281" s="40">
        <v>0</v>
      </c>
      <c r="O281" s="40">
        <v>0</v>
      </c>
      <c r="P281" s="40">
        <v>0</v>
      </c>
      <c r="Q281" s="40">
        <v>0</v>
      </c>
    </row>
    <row r="282" spans="1:17" ht="25.5" customHeight="1">
      <c r="A282" s="55"/>
      <c r="B282" s="142"/>
      <c r="C282" s="142"/>
      <c r="D282" s="142"/>
      <c r="E282" s="41"/>
      <c r="F282" s="51"/>
      <c r="G282" s="51"/>
      <c r="H282" s="51"/>
      <c r="I282" s="18" t="s">
        <v>82</v>
      </c>
      <c r="J282" s="39">
        <f t="shared" si="109"/>
        <v>0</v>
      </c>
      <c r="K282" s="40">
        <v>0</v>
      </c>
      <c r="L282" s="40">
        <v>0</v>
      </c>
      <c r="M282" s="40">
        <v>0</v>
      </c>
      <c r="N282" s="40">
        <v>0</v>
      </c>
      <c r="O282" s="40">
        <v>0</v>
      </c>
      <c r="P282" s="40">
        <v>0</v>
      </c>
      <c r="Q282" s="40">
        <v>0</v>
      </c>
    </row>
    <row r="283" spans="1:17" ht="25.5" customHeight="1">
      <c r="A283" s="55"/>
      <c r="B283" s="142"/>
      <c r="C283" s="142"/>
      <c r="D283" s="142"/>
      <c r="E283" s="41"/>
      <c r="F283" s="51" t="s">
        <v>95</v>
      </c>
      <c r="G283" s="51"/>
      <c r="H283" s="51"/>
      <c r="I283" s="16" t="s">
        <v>10</v>
      </c>
      <c r="J283" s="39">
        <f t="shared" si="109"/>
        <v>0</v>
      </c>
      <c r="K283" s="39">
        <f t="shared" ref="K283:Q283" si="113">K285+K284</f>
        <v>0</v>
      </c>
      <c r="L283" s="39">
        <f t="shared" si="113"/>
        <v>0</v>
      </c>
      <c r="M283" s="39">
        <f t="shared" si="113"/>
        <v>0</v>
      </c>
      <c r="N283" s="39">
        <f t="shared" si="113"/>
        <v>0</v>
      </c>
      <c r="O283" s="39">
        <f t="shared" si="113"/>
        <v>0</v>
      </c>
      <c r="P283" s="39">
        <f t="shared" si="113"/>
        <v>0</v>
      </c>
      <c r="Q283" s="39">
        <f t="shared" si="113"/>
        <v>0</v>
      </c>
    </row>
    <row r="284" spans="1:17" ht="35.25" customHeight="1">
      <c r="A284" s="55"/>
      <c r="B284" s="142"/>
      <c r="C284" s="142"/>
      <c r="D284" s="142"/>
      <c r="E284" s="41"/>
      <c r="F284" s="51"/>
      <c r="G284" s="51"/>
      <c r="H284" s="51"/>
      <c r="I284" s="18" t="s">
        <v>1</v>
      </c>
      <c r="J284" s="39">
        <f t="shared" si="109"/>
        <v>0</v>
      </c>
      <c r="K284" s="40">
        <v>0</v>
      </c>
      <c r="L284" s="40">
        <v>0</v>
      </c>
      <c r="M284" s="40">
        <v>0</v>
      </c>
      <c r="N284" s="40">
        <v>0</v>
      </c>
      <c r="O284" s="40">
        <v>0</v>
      </c>
      <c r="P284" s="40">
        <v>0</v>
      </c>
      <c r="Q284" s="40">
        <v>0</v>
      </c>
    </row>
    <row r="285" spans="1:17" ht="25.5" customHeight="1">
      <c r="A285" s="55"/>
      <c r="B285" s="142"/>
      <c r="C285" s="142"/>
      <c r="D285" s="142"/>
      <c r="E285" s="41"/>
      <c r="F285" s="51"/>
      <c r="G285" s="51"/>
      <c r="H285" s="51"/>
      <c r="I285" s="18" t="s">
        <v>82</v>
      </c>
      <c r="J285" s="39">
        <f t="shared" si="109"/>
        <v>0</v>
      </c>
      <c r="K285" s="40">
        <v>0</v>
      </c>
      <c r="L285" s="40">
        <v>0</v>
      </c>
      <c r="M285" s="40">
        <v>0</v>
      </c>
      <c r="N285" s="40">
        <v>0</v>
      </c>
      <c r="O285" s="40">
        <v>0</v>
      </c>
      <c r="P285" s="40">
        <v>0</v>
      </c>
      <c r="Q285" s="40">
        <v>0</v>
      </c>
    </row>
    <row r="286" spans="1:17" ht="25.5" customHeight="1">
      <c r="A286" s="55"/>
      <c r="B286" s="142"/>
      <c r="C286" s="142"/>
      <c r="D286" s="142"/>
      <c r="E286" s="41"/>
      <c r="F286" s="51" t="s">
        <v>94</v>
      </c>
      <c r="G286" s="51"/>
      <c r="H286" s="51"/>
      <c r="I286" s="16" t="s">
        <v>10</v>
      </c>
      <c r="J286" s="39">
        <f t="shared" si="109"/>
        <v>0</v>
      </c>
      <c r="K286" s="39">
        <f t="shared" ref="K286:Q286" si="114">K288+K287</f>
        <v>0</v>
      </c>
      <c r="L286" s="39">
        <f t="shared" si="114"/>
        <v>0</v>
      </c>
      <c r="M286" s="39">
        <f t="shared" si="114"/>
        <v>0</v>
      </c>
      <c r="N286" s="39">
        <f t="shared" si="114"/>
        <v>0</v>
      </c>
      <c r="O286" s="39">
        <f t="shared" si="114"/>
        <v>0</v>
      </c>
      <c r="P286" s="39">
        <f t="shared" si="114"/>
        <v>0</v>
      </c>
      <c r="Q286" s="39">
        <f t="shared" si="114"/>
        <v>0</v>
      </c>
    </row>
    <row r="287" spans="1:17" ht="33.75" customHeight="1">
      <c r="A287" s="55"/>
      <c r="B287" s="142"/>
      <c r="C287" s="142"/>
      <c r="D287" s="142"/>
      <c r="E287" s="41"/>
      <c r="F287" s="51"/>
      <c r="G287" s="51"/>
      <c r="H287" s="51"/>
      <c r="I287" s="18" t="s">
        <v>1</v>
      </c>
      <c r="J287" s="39">
        <f t="shared" si="109"/>
        <v>0</v>
      </c>
      <c r="K287" s="40">
        <v>0</v>
      </c>
      <c r="L287" s="40">
        <v>0</v>
      </c>
      <c r="M287" s="40">
        <v>0</v>
      </c>
      <c r="N287" s="40">
        <v>0</v>
      </c>
      <c r="O287" s="40">
        <v>0</v>
      </c>
      <c r="P287" s="40">
        <v>0</v>
      </c>
      <c r="Q287" s="40">
        <v>0</v>
      </c>
    </row>
    <row r="288" spans="1:17" ht="25.5" customHeight="1">
      <c r="A288" s="55"/>
      <c r="B288" s="142"/>
      <c r="C288" s="142"/>
      <c r="D288" s="142"/>
      <c r="E288" s="41"/>
      <c r="F288" s="51"/>
      <c r="G288" s="51"/>
      <c r="H288" s="51"/>
      <c r="I288" s="18" t="s">
        <v>82</v>
      </c>
      <c r="J288" s="39">
        <f t="shared" si="109"/>
        <v>0</v>
      </c>
      <c r="K288" s="40">
        <v>0</v>
      </c>
      <c r="L288" s="40">
        <v>0</v>
      </c>
      <c r="M288" s="40">
        <v>0</v>
      </c>
      <c r="N288" s="40">
        <v>0</v>
      </c>
      <c r="O288" s="40">
        <v>0</v>
      </c>
      <c r="P288" s="40">
        <v>0</v>
      </c>
      <c r="Q288" s="40">
        <v>0</v>
      </c>
    </row>
    <row r="289" spans="1:17" ht="13.5" customHeight="1">
      <c r="A289" s="83" t="s">
        <v>136</v>
      </c>
      <c r="B289" s="113" t="s">
        <v>115</v>
      </c>
      <c r="C289" s="114"/>
      <c r="D289" s="115"/>
      <c r="E289" s="41"/>
      <c r="F289" s="67" t="s">
        <v>130</v>
      </c>
      <c r="G289" s="68"/>
      <c r="H289" s="69"/>
      <c r="I289" s="16" t="s">
        <v>10</v>
      </c>
      <c r="J289" s="42">
        <v>0</v>
      </c>
      <c r="K289" s="42">
        <v>0</v>
      </c>
      <c r="L289" s="42">
        <v>0</v>
      </c>
      <c r="M289" s="42">
        <v>0</v>
      </c>
      <c r="N289" s="42">
        <v>0</v>
      </c>
      <c r="O289" s="42">
        <v>0</v>
      </c>
      <c r="P289" s="42">
        <v>0</v>
      </c>
      <c r="Q289" s="42">
        <v>0</v>
      </c>
    </row>
    <row r="290" spans="1:17" ht="45" customHeight="1">
      <c r="A290" s="84"/>
      <c r="B290" s="116"/>
      <c r="C290" s="117"/>
      <c r="D290" s="118"/>
      <c r="E290" s="41"/>
      <c r="F290" s="70"/>
      <c r="G290" s="71"/>
      <c r="H290" s="72"/>
      <c r="I290" s="18" t="s">
        <v>1</v>
      </c>
      <c r="J290" s="42">
        <v>0</v>
      </c>
      <c r="K290" s="42">
        <v>0</v>
      </c>
      <c r="L290" s="42">
        <v>0</v>
      </c>
      <c r="M290" s="42">
        <v>0</v>
      </c>
      <c r="N290" s="42">
        <v>0</v>
      </c>
      <c r="O290" s="42">
        <v>0</v>
      </c>
      <c r="P290" s="42">
        <v>0</v>
      </c>
      <c r="Q290" s="42">
        <v>0</v>
      </c>
    </row>
    <row r="291" spans="1:17" ht="75" customHeight="1">
      <c r="A291" s="85"/>
      <c r="B291" s="119"/>
      <c r="C291" s="120"/>
      <c r="D291" s="121"/>
      <c r="E291" s="41"/>
      <c r="F291" s="73"/>
      <c r="G291" s="74"/>
      <c r="H291" s="75"/>
      <c r="I291" s="18" t="s">
        <v>82</v>
      </c>
      <c r="J291" s="42">
        <v>0</v>
      </c>
      <c r="K291" s="42">
        <v>0</v>
      </c>
      <c r="L291" s="42">
        <v>0</v>
      </c>
      <c r="M291" s="42">
        <v>0</v>
      </c>
      <c r="N291" s="42">
        <v>0</v>
      </c>
      <c r="O291" s="42">
        <v>0</v>
      </c>
      <c r="P291" s="42">
        <v>0</v>
      </c>
      <c r="Q291" s="42">
        <v>0</v>
      </c>
    </row>
    <row r="292" spans="1:17" ht="25.5" customHeight="1">
      <c r="A292" s="83" t="s">
        <v>137</v>
      </c>
      <c r="B292" s="113" t="s">
        <v>123</v>
      </c>
      <c r="C292" s="114"/>
      <c r="D292" s="115"/>
      <c r="E292" s="41"/>
      <c r="F292" s="67" t="s">
        <v>130</v>
      </c>
      <c r="G292" s="68"/>
      <c r="H292" s="69"/>
      <c r="I292" s="16" t="s">
        <v>10</v>
      </c>
      <c r="J292" s="42">
        <v>0</v>
      </c>
      <c r="K292" s="42">
        <v>0</v>
      </c>
      <c r="L292" s="42">
        <v>0</v>
      </c>
      <c r="M292" s="42">
        <v>0</v>
      </c>
      <c r="N292" s="42">
        <v>0</v>
      </c>
      <c r="O292" s="42">
        <v>0</v>
      </c>
      <c r="P292" s="42">
        <v>0</v>
      </c>
      <c r="Q292" s="42">
        <v>0</v>
      </c>
    </row>
    <row r="293" spans="1:17" ht="43.5" customHeight="1">
      <c r="A293" s="84"/>
      <c r="B293" s="116"/>
      <c r="C293" s="117"/>
      <c r="D293" s="118"/>
      <c r="E293" s="41"/>
      <c r="F293" s="70"/>
      <c r="G293" s="71"/>
      <c r="H293" s="72"/>
      <c r="I293" s="18" t="s">
        <v>1</v>
      </c>
      <c r="J293" s="42">
        <v>0</v>
      </c>
      <c r="K293" s="42">
        <v>0</v>
      </c>
      <c r="L293" s="42">
        <v>0</v>
      </c>
      <c r="M293" s="42">
        <v>0</v>
      </c>
      <c r="N293" s="42">
        <v>0</v>
      </c>
      <c r="O293" s="42">
        <v>0</v>
      </c>
      <c r="P293" s="42">
        <v>0</v>
      </c>
      <c r="Q293" s="42">
        <v>0</v>
      </c>
    </row>
    <row r="294" spans="1:17" ht="25.5" customHeight="1">
      <c r="A294" s="85"/>
      <c r="B294" s="119"/>
      <c r="C294" s="120"/>
      <c r="D294" s="121"/>
      <c r="E294" s="41"/>
      <c r="F294" s="73"/>
      <c r="G294" s="74"/>
      <c r="H294" s="75"/>
      <c r="I294" s="18" t="s">
        <v>82</v>
      </c>
      <c r="J294" s="42">
        <v>0</v>
      </c>
      <c r="K294" s="42">
        <v>0</v>
      </c>
      <c r="L294" s="42">
        <v>0</v>
      </c>
      <c r="M294" s="42">
        <v>0</v>
      </c>
      <c r="N294" s="42">
        <v>0</v>
      </c>
      <c r="O294" s="42">
        <v>0</v>
      </c>
      <c r="P294" s="42">
        <v>0</v>
      </c>
      <c r="Q294" s="42">
        <v>0</v>
      </c>
    </row>
    <row r="295" spans="1:17" ht="25.5" customHeight="1">
      <c r="A295" s="83" t="s">
        <v>108</v>
      </c>
      <c r="B295" s="113" t="s">
        <v>111</v>
      </c>
      <c r="C295" s="114"/>
      <c r="D295" s="115"/>
      <c r="E295" s="41"/>
      <c r="F295" s="67" t="s">
        <v>130</v>
      </c>
      <c r="G295" s="68"/>
      <c r="H295" s="69"/>
      <c r="I295" s="16" t="s">
        <v>10</v>
      </c>
      <c r="J295" s="42">
        <v>0</v>
      </c>
      <c r="K295" s="42">
        <v>0</v>
      </c>
      <c r="L295" s="42">
        <v>0</v>
      </c>
      <c r="M295" s="42">
        <v>0</v>
      </c>
      <c r="N295" s="42">
        <v>0</v>
      </c>
      <c r="O295" s="42">
        <v>0</v>
      </c>
      <c r="P295" s="42">
        <v>0</v>
      </c>
      <c r="Q295" s="42">
        <v>0</v>
      </c>
    </row>
    <row r="296" spans="1:17" ht="41.25" customHeight="1">
      <c r="A296" s="84"/>
      <c r="B296" s="116"/>
      <c r="C296" s="117"/>
      <c r="D296" s="118"/>
      <c r="E296" s="41"/>
      <c r="F296" s="70"/>
      <c r="G296" s="71"/>
      <c r="H296" s="72"/>
      <c r="I296" s="18" t="s">
        <v>1</v>
      </c>
      <c r="J296" s="42">
        <v>0</v>
      </c>
      <c r="K296" s="42">
        <v>0</v>
      </c>
      <c r="L296" s="42">
        <v>0</v>
      </c>
      <c r="M296" s="42">
        <v>0</v>
      </c>
      <c r="N296" s="42">
        <v>0</v>
      </c>
      <c r="O296" s="42">
        <v>0</v>
      </c>
      <c r="P296" s="42">
        <v>0</v>
      </c>
      <c r="Q296" s="42">
        <v>0</v>
      </c>
    </row>
    <row r="297" spans="1:17" ht="158.25" customHeight="1">
      <c r="A297" s="85"/>
      <c r="B297" s="119"/>
      <c r="C297" s="120"/>
      <c r="D297" s="121"/>
      <c r="E297" s="41"/>
      <c r="F297" s="73"/>
      <c r="G297" s="74"/>
      <c r="H297" s="75"/>
      <c r="I297" s="18" t="s">
        <v>82</v>
      </c>
      <c r="J297" s="42">
        <v>0</v>
      </c>
      <c r="K297" s="42">
        <v>0</v>
      </c>
      <c r="L297" s="42">
        <v>0</v>
      </c>
      <c r="M297" s="42">
        <v>0</v>
      </c>
      <c r="N297" s="42">
        <v>0</v>
      </c>
      <c r="O297" s="42">
        <v>0</v>
      </c>
      <c r="P297" s="42">
        <v>0</v>
      </c>
      <c r="Q297" s="42">
        <v>0</v>
      </c>
    </row>
    <row r="298" spans="1:17" ht="24" customHeight="1">
      <c r="A298" s="83" t="s">
        <v>109</v>
      </c>
      <c r="B298" s="113" t="s">
        <v>116</v>
      </c>
      <c r="C298" s="114"/>
      <c r="D298" s="115"/>
      <c r="E298" s="41"/>
      <c r="F298" s="67" t="s">
        <v>130</v>
      </c>
      <c r="G298" s="68"/>
      <c r="H298" s="69"/>
      <c r="I298" s="16" t="s">
        <v>10</v>
      </c>
      <c r="J298" s="42">
        <v>0</v>
      </c>
      <c r="K298" s="42">
        <v>0</v>
      </c>
      <c r="L298" s="42">
        <v>0</v>
      </c>
      <c r="M298" s="42">
        <v>0</v>
      </c>
      <c r="N298" s="42">
        <v>0</v>
      </c>
      <c r="O298" s="42">
        <v>0</v>
      </c>
      <c r="P298" s="42">
        <v>0</v>
      </c>
      <c r="Q298" s="42">
        <v>0</v>
      </c>
    </row>
    <row r="299" spans="1:17" ht="39.75" customHeight="1">
      <c r="A299" s="84"/>
      <c r="B299" s="116"/>
      <c r="C299" s="117"/>
      <c r="D299" s="118"/>
      <c r="E299" s="41"/>
      <c r="F299" s="70"/>
      <c r="G299" s="71"/>
      <c r="H299" s="72"/>
      <c r="I299" s="18" t="s">
        <v>1</v>
      </c>
      <c r="J299" s="42">
        <v>0</v>
      </c>
      <c r="K299" s="42">
        <v>0</v>
      </c>
      <c r="L299" s="42">
        <v>0</v>
      </c>
      <c r="M299" s="42">
        <v>0</v>
      </c>
      <c r="N299" s="42">
        <v>0</v>
      </c>
      <c r="O299" s="42">
        <v>0</v>
      </c>
      <c r="P299" s="42">
        <v>0</v>
      </c>
      <c r="Q299" s="42">
        <v>0</v>
      </c>
    </row>
    <row r="300" spans="1:17" ht="33" customHeight="1">
      <c r="A300" s="85"/>
      <c r="B300" s="119"/>
      <c r="C300" s="120"/>
      <c r="D300" s="121"/>
      <c r="E300" s="41"/>
      <c r="F300" s="73"/>
      <c r="G300" s="74"/>
      <c r="H300" s="75"/>
      <c r="I300" s="18" t="s">
        <v>82</v>
      </c>
      <c r="J300" s="42">
        <v>0</v>
      </c>
      <c r="K300" s="42">
        <v>0</v>
      </c>
      <c r="L300" s="42">
        <v>0</v>
      </c>
      <c r="M300" s="42">
        <v>0</v>
      </c>
      <c r="N300" s="42">
        <v>0</v>
      </c>
      <c r="O300" s="42">
        <v>0</v>
      </c>
      <c r="P300" s="42">
        <v>0</v>
      </c>
      <c r="Q300" s="42">
        <v>0</v>
      </c>
    </row>
    <row r="301" spans="1:17" ht="24.75" customHeight="1">
      <c r="A301" s="83" t="s">
        <v>110</v>
      </c>
      <c r="B301" s="113" t="s">
        <v>124</v>
      </c>
      <c r="C301" s="114"/>
      <c r="D301" s="115"/>
      <c r="E301" s="41"/>
      <c r="F301" s="67" t="s">
        <v>130</v>
      </c>
      <c r="G301" s="68"/>
      <c r="H301" s="69"/>
      <c r="I301" s="16" t="s">
        <v>10</v>
      </c>
      <c r="J301" s="42">
        <v>0</v>
      </c>
      <c r="K301" s="42">
        <v>0</v>
      </c>
      <c r="L301" s="42">
        <v>0</v>
      </c>
      <c r="M301" s="42">
        <v>0</v>
      </c>
      <c r="N301" s="42">
        <v>0</v>
      </c>
      <c r="O301" s="42">
        <v>0</v>
      </c>
      <c r="P301" s="42">
        <v>0</v>
      </c>
      <c r="Q301" s="42">
        <v>0</v>
      </c>
    </row>
    <row r="302" spans="1:17" ht="24.75" customHeight="1">
      <c r="A302" s="84"/>
      <c r="B302" s="116"/>
      <c r="C302" s="117"/>
      <c r="D302" s="118"/>
      <c r="E302" s="41"/>
      <c r="F302" s="70"/>
      <c r="G302" s="71"/>
      <c r="H302" s="72"/>
      <c r="I302" s="18" t="s">
        <v>1</v>
      </c>
      <c r="J302" s="42">
        <v>0</v>
      </c>
      <c r="K302" s="42">
        <v>0</v>
      </c>
      <c r="L302" s="42">
        <v>0</v>
      </c>
      <c r="M302" s="42">
        <v>0</v>
      </c>
      <c r="N302" s="42">
        <v>0</v>
      </c>
      <c r="O302" s="42">
        <v>0</v>
      </c>
      <c r="P302" s="42">
        <v>0</v>
      </c>
      <c r="Q302" s="42">
        <v>0</v>
      </c>
    </row>
    <row r="303" spans="1:17" ht="24.75" customHeight="1">
      <c r="A303" s="85"/>
      <c r="B303" s="119"/>
      <c r="C303" s="120"/>
      <c r="D303" s="121"/>
      <c r="E303" s="41"/>
      <c r="F303" s="73"/>
      <c r="G303" s="74"/>
      <c r="H303" s="75"/>
      <c r="I303" s="18" t="s">
        <v>82</v>
      </c>
      <c r="J303" s="42">
        <v>0</v>
      </c>
      <c r="K303" s="42">
        <v>0</v>
      </c>
      <c r="L303" s="42">
        <v>0</v>
      </c>
      <c r="M303" s="42">
        <v>0</v>
      </c>
      <c r="N303" s="42">
        <v>0</v>
      </c>
      <c r="O303" s="42">
        <v>0</v>
      </c>
      <c r="P303" s="42">
        <v>0</v>
      </c>
      <c r="Q303" s="42">
        <v>0</v>
      </c>
    </row>
    <row r="304" spans="1:17" ht="20.25" customHeight="1">
      <c r="A304" s="83" t="s">
        <v>117</v>
      </c>
      <c r="B304" s="113" t="s">
        <v>119</v>
      </c>
      <c r="C304" s="114"/>
      <c r="D304" s="115"/>
      <c r="E304" s="41"/>
      <c r="F304" s="67" t="s">
        <v>130</v>
      </c>
      <c r="G304" s="68"/>
      <c r="H304" s="69"/>
      <c r="I304" s="16" t="s">
        <v>10</v>
      </c>
      <c r="J304" s="42">
        <v>0</v>
      </c>
      <c r="K304" s="42">
        <v>0</v>
      </c>
      <c r="L304" s="42">
        <v>0</v>
      </c>
      <c r="M304" s="42">
        <v>0</v>
      </c>
      <c r="N304" s="42">
        <v>0</v>
      </c>
      <c r="O304" s="42">
        <v>0</v>
      </c>
      <c r="P304" s="42">
        <v>0</v>
      </c>
      <c r="Q304" s="42">
        <v>0</v>
      </c>
    </row>
    <row r="305" spans="1:17" ht="24.75" customHeight="1">
      <c r="A305" s="84"/>
      <c r="B305" s="116"/>
      <c r="C305" s="117"/>
      <c r="D305" s="118"/>
      <c r="E305" s="41"/>
      <c r="F305" s="70"/>
      <c r="G305" s="71"/>
      <c r="H305" s="72"/>
      <c r="I305" s="18" t="s">
        <v>1</v>
      </c>
      <c r="J305" s="42">
        <v>0</v>
      </c>
      <c r="K305" s="42">
        <v>0</v>
      </c>
      <c r="L305" s="42">
        <v>0</v>
      </c>
      <c r="M305" s="42">
        <v>0</v>
      </c>
      <c r="N305" s="42">
        <v>0</v>
      </c>
      <c r="O305" s="42">
        <v>0</v>
      </c>
      <c r="P305" s="42">
        <v>0</v>
      </c>
      <c r="Q305" s="42">
        <v>0</v>
      </c>
    </row>
    <row r="306" spans="1:17" ht="24.75" customHeight="1">
      <c r="A306" s="85"/>
      <c r="B306" s="119"/>
      <c r="C306" s="120"/>
      <c r="D306" s="121"/>
      <c r="E306" s="41"/>
      <c r="F306" s="73"/>
      <c r="G306" s="74"/>
      <c r="H306" s="75"/>
      <c r="I306" s="18" t="s">
        <v>82</v>
      </c>
      <c r="J306" s="42">
        <v>0</v>
      </c>
      <c r="K306" s="42">
        <v>0</v>
      </c>
      <c r="L306" s="42">
        <v>0</v>
      </c>
      <c r="M306" s="42">
        <v>0</v>
      </c>
      <c r="N306" s="42">
        <v>0</v>
      </c>
      <c r="O306" s="42">
        <v>0</v>
      </c>
      <c r="P306" s="42">
        <v>0</v>
      </c>
      <c r="Q306" s="42">
        <v>0</v>
      </c>
    </row>
    <row r="307" spans="1:17" ht="24.75" customHeight="1">
      <c r="A307" s="83" t="s">
        <v>118</v>
      </c>
      <c r="B307" s="113" t="s">
        <v>120</v>
      </c>
      <c r="C307" s="114"/>
      <c r="D307" s="115"/>
      <c r="E307" s="41"/>
      <c r="F307" s="67" t="s">
        <v>130</v>
      </c>
      <c r="G307" s="68"/>
      <c r="H307" s="69"/>
      <c r="I307" s="16" t="s">
        <v>10</v>
      </c>
      <c r="J307" s="42">
        <v>0</v>
      </c>
      <c r="K307" s="42">
        <v>0</v>
      </c>
      <c r="L307" s="42">
        <v>0</v>
      </c>
      <c r="M307" s="42">
        <v>0</v>
      </c>
      <c r="N307" s="42">
        <v>0</v>
      </c>
      <c r="O307" s="42">
        <v>0</v>
      </c>
      <c r="P307" s="42">
        <v>0</v>
      </c>
      <c r="Q307" s="42">
        <v>0</v>
      </c>
    </row>
    <row r="308" spans="1:17" ht="24.75" customHeight="1">
      <c r="A308" s="84"/>
      <c r="B308" s="116"/>
      <c r="C308" s="117"/>
      <c r="D308" s="118"/>
      <c r="E308" s="41"/>
      <c r="F308" s="70"/>
      <c r="G308" s="71"/>
      <c r="H308" s="72"/>
      <c r="I308" s="18" t="s">
        <v>1</v>
      </c>
      <c r="J308" s="42">
        <v>0</v>
      </c>
      <c r="K308" s="42">
        <v>0</v>
      </c>
      <c r="L308" s="42">
        <v>0</v>
      </c>
      <c r="M308" s="42">
        <v>0</v>
      </c>
      <c r="N308" s="42">
        <v>0</v>
      </c>
      <c r="O308" s="42">
        <v>0</v>
      </c>
      <c r="P308" s="42">
        <v>0</v>
      </c>
      <c r="Q308" s="42">
        <v>0</v>
      </c>
    </row>
    <row r="309" spans="1:17" ht="24.75" customHeight="1">
      <c r="A309" s="85"/>
      <c r="B309" s="119"/>
      <c r="C309" s="120"/>
      <c r="D309" s="121"/>
      <c r="E309" s="41"/>
      <c r="F309" s="73"/>
      <c r="G309" s="74"/>
      <c r="H309" s="75"/>
      <c r="I309" s="18" t="s">
        <v>82</v>
      </c>
      <c r="J309" s="42">
        <v>0</v>
      </c>
      <c r="K309" s="42">
        <v>0</v>
      </c>
      <c r="L309" s="42">
        <v>0</v>
      </c>
      <c r="M309" s="42">
        <v>0</v>
      </c>
      <c r="N309" s="42">
        <v>0</v>
      </c>
      <c r="O309" s="42">
        <v>0</v>
      </c>
      <c r="P309" s="42">
        <v>0</v>
      </c>
      <c r="Q309" s="42">
        <v>0</v>
      </c>
    </row>
    <row r="310" spans="1:17" ht="24.75" customHeight="1">
      <c r="A310" s="83" t="s">
        <v>121</v>
      </c>
      <c r="B310" s="133" t="s">
        <v>125</v>
      </c>
      <c r="C310" s="143"/>
      <c r="D310" s="144"/>
      <c r="E310" s="41"/>
      <c r="F310" s="67" t="s">
        <v>130</v>
      </c>
      <c r="G310" s="68"/>
      <c r="H310" s="69"/>
      <c r="I310" s="16" t="s">
        <v>10</v>
      </c>
      <c r="J310" s="42">
        <v>0</v>
      </c>
      <c r="K310" s="42">
        <v>0</v>
      </c>
      <c r="L310" s="42">
        <v>0</v>
      </c>
      <c r="M310" s="42">
        <v>0</v>
      </c>
      <c r="N310" s="42">
        <v>0</v>
      </c>
      <c r="O310" s="42">
        <v>0</v>
      </c>
      <c r="P310" s="42">
        <v>0</v>
      </c>
      <c r="Q310" s="42">
        <v>0</v>
      </c>
    </row>
    <row r="311" spans="1:17" ht="43.5" customHeight="1">
      <c r="A311" s="84"/>
      <c r="B311" s="145"/>
      <c r="C311" s="146"/>
      <c r="D311" s="147"/>
      <c r="E311" s="41"/>
      <c r="F311" s="70"/>
      <c r="G311" s="71"/>
      <c r="H311" s="72"/>
      <c r="I311" s="18" t="s">
        <v>1</v>
      </c>
      <c r="J311" s="42">
        <v>0</v>
      </c>
      <c r="K311" s="42">
        <v>0</v>
      </c>
      <c r="L311" s="42">
        <v>0</v>
      </c>
      <c r="M311" s="42">
        <v>0</v>
      </c>
      <c r="N311" s="42">
        <v>0</v>
      </c>
      <c r="O311" s="42">
        <v>0</v>
      </c>
      <c r="P311" s="42">
        <v>0</v>
      </c>
      <c r="Q311" s="42">
        <v>0</v>
      </c>
    </row>
    <row r="312" spans="1:17" ht="258" customHeight="1">
      <c r="A312" s="85"/>
      <c r="B312" s="148"/>
      <c r="C312" s="149"/>
      <c r="D312" s="150"/>
      <c r="E312" s="41"/>
      <c r="F312" s="73"/>
      <c r="G312" s="74"/>
      <c r="H312" s="75"/>
      <c r="I312" s="18" t="s">
        <v>82</v>
      </c>
      <c r="J312" s="42">
        <v>0</v>
      </c>
      <c r="K312" s="42">
        <v>0</v>
      </c>
      <c r="L312" s="42">
        <v>0</v>
      </c>
      <c r="M312" s="42">
        <v>0</v>
      </c>
      <c r="N312" s="42">
        <v>0</v>
      </c>
      <c r="O312" s="42">
        <v>0</v>
      </c>
      <c r="P312" s="42">
        <v>0</v>
      </c>
      <c r="Q312" s="42">
        <v>0</v>
      </c>
    </row>
    <row r="313" spans="1:17" ht="63.75" customHeight="1">
      <c r="A313" s="50" t="s">
        <v>122</v>
      </c>
      <c r="B313" s="127" t="s">
        <v>128</v>
      </c>
      <c r="C313" s="128"/>
      <c r="D313" s="129"/>
      <c r="E313" s="41"/>
      <c r="F313" s="124" t="s">
        <v>130</v>
      </c>
      <c r="G313" s="125"/>
      <c r="H313" s="126"/>
      <c r="I313" s="130" t="s">
        <v>129</v>
      </c>
      <c r="J313" s="131"/>
      <c r="K313" s="131"/>
      <c r="L313" s="131"/>
      <c r="M313" s="131"/>
      <c r="N313" s="131"/>
      <c r="O313" s="131"/>
      <c r="P313" s="131"/>
      <c r="Q313" s="132"/>
    </row>
    <row r="314" spans="1:17" ht="21" customHeight="1">
      <c r="A314" s="59" t="s">
        <v>27</v>
      </c>
      <c r="B314" s="59"/>
      <c r="C314" s="59"/>
      <c r="D314" s="59"/>
      <c r="E314" s="59"/>
      <c r="F314" s="59"/>
      <c r="G314" s="59"/>
      <c r="H314" s="59"/>
      <c r="I314" s="16" t="s">
        <v>10</v>
      </c>
      <c r="J314" s="42">
        <v>0</v>
      </c>
      <c r="K314" s="42">
        <v>0</v>
      </c>
      <c r="L314" s="42">
        <v>0</v>
      </c>
      <c r="M314" s="42">
        <v>0</v>
      </c>
      <c r="N314" s="42">
        <v>0</v>
      </c>
      <c r="O314" s="42">
        <v>0</v>
      </c>
      <c r="P314" s="42">
        <v>0</v>
      </c>
      <c r="Q314" s="42">
        <v>0</v>
      </c>
    </row>
    <row r="315" spans="1:17" ht="38.25" customHeight="1">
      <c r="A315" s="59"/>
      <c r="B315" s="59"/>
      <c r="C315" s="59"/>
      <c r="D315" s="59"/>
      <c r="E315" s="59"/>
      <c r="F315" s="59"/>
      <c r="G315" s="59"/>
      <c r="H315" s="59"/>
      <c r="I315" s="18" t="s">
        <v>1</v>
      </c>
      <c r="J315" s="42">
        <v>0</v>
      </c>
      <c r="K315" s="42">
        <v>0</v>
      </c>
      <c r="L315" s="42">
        <v>0</v>
      </c>
      <c r="M315" s="42">
        <v>0</v>
      </c>
      <c r="N315" s="42">
        <v>0</v>
      </c>
      <c r="O315" s="42">
        <v>0</v>
      </c>
      <c r="P315" s="42">
        <v>0</v>
      </c>
      <c r="Q315" s="42">
        <v>0</v>
      </c>
    </row>
    <row r="316" spans="1:17" ht="29.25" customHeight="1">
      <c r="A316" s="59"/>
      <c r="B316" s="59"/>
      <c r="C316" s="59"/>
      <c r="D316" s="59"/>
      <c r="E316" s="59"/>
      <c r="F316" s="59"/>
      <c r="G316" s="59"/>
      <c r="H316" s="59"/>
      <c r="I316" s="18" t="s">
        <v>82</v>
      </c>
      <c r="J316" s="42">
        <v>0</v>
      </c>
      <c r="K316" s="42">
        <v>0</v>
      </c>
      <c r="L316" s="42">
        <v>0</v>
      </c>
      <c r="M316" s="42">
        <v>0</v>
      </c>
      <c r="N316" s="42">
        <v>0</v>
      </c>
      <c r="O316" s="42">
        <v>0</v>
      </c>
      <c r="P316" s="42">
        <v>0</v>
      </c>
      <c r="Q316" s="42">
        <v>0</v>
      </c>
    </row>
    <row r="317" spans="1:17" ht="18.75" customHeight="1">
      <c r="A317" s="56" t="s">
        <v>87</v>
      </c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  <c r="P317" s="56"/>
      <c r="Q317" s="56"/>
    </row>
    <row r="318" spans="1:17" ht="21" customHeight="1">
      <c r="A318" s="56" t="s">
        <v>50</v>
      </c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</row>
    <row r="319" spans="1:17" ht="21.75" customHeight="1">
      <c r="A319" s="56" t="s">
        <v>88</v>
      </c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  <c r="Q319" s="56"/>
    </row>
    <row r="320" spans="1:17" ht="24" customHeight="1">
      <c r="A320" s="55" t="s">
        <v>47</v>
      </c>
      <c r="B320" s="51" t="s">
        <v>75</v>
      </c>
      <c r="C320" s="51"/>
      <c r="D320" s="51"/>
      <c r="E320" s="25"/>
      <c r="F320" s="51" t="s">
        <v>68</v>
      </c>
      <c r="G320" s="51"/>
      <c r="H320" s="51"/>
      <c r="I320" s="16" t="s">
        <v>10</v>
      </c>
      <c r="J320" s="31">
        <f>K320+L320+M320+N320+O320+P320+Q320</f>
        <v>100.5</v>
      </c>
      <c r="K320" s="44">
        <f>SUM(K321:K322)</f>
        <v>100.5</v>
      </c>
      <c r="L320" s="31">
        <f t="shared" ref="L320:Q320" si="115">L322+L321</f>
        <v>0</v>
      </c>
      <c r="M320" s="31">
        <f t="shared" si="115"/>
        <v>0</v>
      </c>
      <c r="N320" s="31">
        <f t="shared" si="115"/>
        <v>0</v>
      </c>
      <c r="O320" s="31">
        <f t="shared" si="115"/>
        <v>0</v>
      </c>
      <c r="P320" s="31">
        <f t="shared" si="115"/>
        <v>0</v>
      </c>
      <c r="Q320" s="31">
        <f t="shared" si="115"/>
        <v>0</v>
      </c>
    </row>
    <row r="321" spans="1:17" ht="40.5" customHeight="1">
      <c r="A321" s="55"/>
      <c r="B321" s="51"/>
      <c r="C321" s="51"/>
      <c r="D321" s="51"/>
      <c r="E321" s="25"/>
      <c r="F321" s="51"/>
      <c r="G321" s="51"/>
      <c r="H321" s="51"/>
      <c r="I321" s="18" t="s">
        <v>1</v>
      </c>
      <c r="J321" s="31">
        <f>K321+L321+M321+N321+O321+P321+Q321</f>
        <v>60.3</v>
      </c>
      <c r="K321" s="45">
        <v>60.3</v>
      </c>
      <c r="L321" s="46">
        <v>0</v>
      </c>
      <c r="M321" s="46">
        <v>0</v>
      </c>
      <c r="N321" s="46">
        <v>0</v>
      </c>
      <c r="O321" s="46">
        <v>0</v>
      </c>
      <c r="P321" s="46">
        <v>0</v>
      </c>
      <c r="Q321" s="46">
        <v>0</v>
      </c>
    </row>
    <row r="322" spans="1:17" ht="24" customHeight="1">
      <c r="A322" s="55"/>
      <c r="B322" s="51"/>
      <c r="C322" s="51"/>
      <c r="D322" s="51"/>
      <c r="E322" s="25"/>
      <c r="F322" s="51"/>
      <c r="G322" s="51"/>
      <c r="H322" s="51"/>
      <c r="I322" s="18" t="s">
        <v>81</v>
      </c>
      <c r="J322" s="31">
        <f>K322+L322+M322+N322+O322+P322+Q322</f>
        <v>40.200000000000003</v>
      </c>
      <c r="K322" s="45">
        <v>40.200000000000003</v>
      </c>
      <c r="L322" s="46">
        <v>0</v>
      </c>
      <c r="M322" s="46">
        <v>0</v>
      </c>
      <c r="N322" s="46">
        <v>0</v>
      </c>
      <c r="O322" s="46">
        <v>0</v>
      </c>
      <c r="P322" s="46">
        <v>0</v>
      </c>
      <c r="Q322" s="46">
        <v>0</v>
      </c>
    </row>
    <row r="323" spans="1:17" ht="17.25" customHeight="1">
      <c r="A323" s="51"/>
      <c r="B323" s="51"/>
      <c r="C323" s="51"/>
      <c r="D323" s="51"/>
      <c r="E323" s="25"/>
      <c r="F323" s="51" t="s">
        <v>66</v>
      </c>
      <c r="G323" s="51"/>
      <c r="H323" s="51"/>
      <c r="I323" s="16" t="s">
        <v>10</v>
      </c>
      <c r="J323" s="31">
        <f t="shared" ref="J323:J328" si="116">K323+L323+M323+N323+O323+P323+Q323</f>
        <v>396</v>
      </c>
      <c r="K323" s="44">
        <f t="shared" ref="K323:Q323" si="117">K325+K324</f>
        <v>396</v>
      </c>
      <c r="L323" s="31">
        <f t="shared" si="117"/>
        <v>0</v>
      </c>
      <c r="M323" s="31">
        <f t="shared" si="117"/>
        <v>0</v>
      </c>
      <c r="N323" s="31">
        <f t="shared" si="117"/>
        <v>0</v>
      </c>
      <c r="O323" s="31">
        <f>O325+O324</f>
        <v>0</v>
      </c>
      <c r="P323" s="31">
        <f t="shared" si="117"/>
        <v>0</v>
      </c>
      <c r="Q323" s="31">
        <f t="shared" si="117"/>
        <v>0</v>
      </c>
    </row>
    <row r="324" spans="1:17" ht="37.5" customHeight="1">
      <c r="A324" s="51"/>
      <c r="B324" s="51"/>
      <c r="C324" s="51"/>
      <c r="D324" s="51"/>
      <c r="E324" s="25"/>
      <c r="F324" s="51"/>
      <c r="G324" s="51"/>
      <c r="H324" s="51"/>
      <c r="I324" s="18" t="s">
        <v>1</v>
      </c>
      <c r="J324" s="31">
        <f t="shared" si="116"/>
        <v>237.6</v>
      </c>
      <c r="K324" s="45">
        <v>237.6</v>
      </c>
      <c r="L324" s="46">
        <v>0</v>
      </c>
      <c r="M324" s="46">
        <v>0</v>
      </c>
      <c r="N324" s="46">
        <v>0</v>
      </c>
      <c r="O324" s="46">
        <v>0</v>
      </c>
      <c r="P324" s="46">
        <v>0</v>
      </c>
      <c r="Q324" s="46">
        <v>0</v>
      </c>
    </row>
    <row r="325" spans="1:17" ht="24" customHeight="1">
      <c r="A325" s="51"/>
      <c r="B325" s="51"/>
      <c r="C325" s="51"/>
      <c r="D325" s="51"/>
      <c r="E325" s="25"/>
      <c r="F325" s="51"/>
      <c r="G325" s="51"/>
      <c r="H325" s="51"/>
      <c r="I325" s="18" t="s">
        <v>81</v>
      </c>
      <c r="J325" s="31">
        <f t="shared" si="116"/>
        <v>158.4</v>
      </c>
      <c r="K325" s="45">
        <v>158.4</v>
      </c>
      <c r="L325" s="46">
        <v>0</v>
      </c>
      <c r="M325" s="46">
        <v>0</v>
      </c>
      <c r="N325" s="46">
        <v>0</v>
      </c>
      <c r="O325" s="46">
        <v>0</v>
      </c>
      <c r="P325" s="46">
        <v>0</v>
      </c>
      <c r="Q325" s="46">
        <v>0</v>
      </c>
    </row>
    <row r="326" spans="1:17" ht="17.25" customHeight="1">
      <c r="A326" s="51"/>
      <c r="B326" s="51"/>
      <c r="C326" s="51"/>
      <c r="D326" s="51"/>
      <c r="E326" s="25"/>
      <c r="F326" s="51" t="s">
        <v>67</v>
      </c>
      <c r="G326" s="51"/>
      <c r="H326" s="51"/>
      <c r="I326" s="16" t="s">
        <v>10</v>
      </c>
      <c r="J326" s="31">
        <f t="shared" si="116"/>
        <v>198</v>
      </c>
      <c r="K326" s="44">
        <f t="shared" ref="K326:Q326" si="118">K328+K327</f>
        <v>198</v>
      </c>
      <c r="L326" s="31">
        <f t="shared" si="118"/>
        <v>0</v>
      </c>
      <c r="M326" s="31">
        <f t="shared" si="118"/>
        <v>0</v>
      </c>
      <c r="N326" s="31">
        <f t="shared" si="118"/>
        <v>0</v>
      </c>
      <c r="O326" s="31">
        <f t="shared" si="118"/>
        <v>0</v>
      </c>
      <c r="P326" s="31">
        <f t="shared" si="118"/>
        <v>0</v>
      </c>
      <c r="Q326" s="31">
        <f t="shared" si="118"/>
        <v>0</v>
      </c>
    </row>
    <row r="327" spans="1:17" ht="39" customHeight="1">
      <c r="A327" s="51"/>
      <c r="B327" s="51"/>
      <c r="C327" s="51"/>
      <c r="D327" s="51"/>
      <c r="E327" s="25"/>
      <c r="F327" s="51"/>
      <c r="G327" s="51"/>
      <c r="H327" s="51"/>
      <c r="I327" s="18" t="s">
        <v>1</v>
      </c>
      <c r="J327" s="31">
        <f t="shared" si="116"/>
        <v>118.8</v>
      </c>
      <c r="K327" s="45">
        <v>118.8</v>
      </c>
      <c r="L327" s="46">
        <v>0</v>
      </c>
      <c r="M327" s="46">
        <v>0</v>
      </c>
      <c r="N327" s="46">
        <v>0</v>
      </c>
      <c r="O327" s="46">
        <v>0</v>
      </c>
      <c r="P327" s="46">
        <v>0</v>
      </c>
      <c r="Q327" s="46">
        <v>0</v>
      </c>
    </row>
    <row r="328" spans="1:17" ht="24" customHeight="1">
      <c r="A328" s="51"/>
      <c r="B328" s="51"/>
      <c r="C328" s="51"/>
      <c r="D328" s="51"/>
      <c r="E328" s="25"/>
      <c r="F328" s="51"/>
      <c r="G328" s="51"/>
      <c r="H328" s="51"/>
      <c r="I328" s="18" t="s">
        <v>81</v>
      </c>
      <c r="J328" s="31">
        <f t="shared" si="116"/>
        <v>79.2</v>
      </c>
      <c r="K328" s="45">
        <v>79.2</v>
      </c>
      <c r="L328" s="46">
        <v>0</v>
      </c>
      <c r="M328" s="46">
        <v>0</v>
      </c>
      <c r="N328" s="46">
        <v>0</v>
      </c>
      <c r="O328" s="46">
        <v>0</v>
      </c>
      <c r="P328" s="46">
        <v>0</v>
      </c>
      <c r="Q328" s="46">
        <v>0</v>
      </c>
    </row>
    <row r="329" spans="1:17" ht="21.75" customHeight="1">
      <c r="A329" s="51"/>
      <c r="B329" s="51"/>
      <c r="C329" s="51"/>
      <c r="D329" s="51"/>
      <c r="E329" s="25"/>
      <c r="F329" s="51" t="s">
        <v>65</v>
      </c>
      <c r="G329" s="51"/>
      <c r="H329" s="51"/>
      <c r="I329" s="16" t="s">
        <v>10</v>
      </c>
      <c r="J329" s="31">
        <f t="shared" ref="J329:J337" si="119">K329+L329+M329+N329+O329+P329+Q329</f>
        <v>50</v>
      </c>
      <c r="K329" s="44">
        <f t="shared" ref="K329:Q329" si="120">K331+K330</f>
        <v>50</v>
      </c>
      <c r="L329" s="31">
        <f t="shared" si="120"/>
        <v>0</v>
      </c>
      <c r="M329" s="31">
        <f t="shared" si="120"/>
        <v>0</v>
      </c>
      <c r="N329" s="31">
        <f t="shared" si="120"/>
        <v>0</v>
      </c>
      <c r="O329" s="31">
        <f t="shared" si="120"/>
        <v>0</v>
      </c>
      <c r="P329" s="31">
        <f t="shared" si="120"/>
        <v>0</v>
      </c>
      <c r="Q329" s="31">
        <f t="shared" si="120"/>
        <v>0</v>
      </c>
    </row>
    <row r="330" spans="1:17" ht="37.5" customHeight="1">
      <c r="A330" s="51"/>
      <c r="B330" s="51"/>
      <c r="C330" s="51"/>
      <c r="D330" s="51"/>
      <c r="E330" s="25"/>
      <c r="F330" s="51"/>
      <c r="G330" s="51"/>
      <c r="H330" s="51"/>
      <c r="I330" s="18" t="s">
        <v>1</v>
      </c>
      <c r="J330" s="31">
        <f t="shared" si="119"/>
        <v>30</v>
      </c>
      <c r="K330" s="45">
        <v>30</v>
      </c>
      <c r="L330" s="46">
        <v>0</v>
      </c>
      <c r="M330" s="46">
        <v>0</v>
      </c>
      <c r="N330" s="46">
        <v>0</v>
      </c>
      <c r="O330" s="46">
        <v>0</v>
      </c>
      <c r="P330" s="46">
        <v>0</v>
      </c>
      <c r="Q330" s="46">
        <v>0</v>
      </c>
    </row>
    <row r="331" spans="1:17" ht="24" customHeight="1">
      <c r="A331" s="51"/>
      <c r="B331" s="51"/>
      <c r="C331" s="51"/>
      <c r="D331" s="51"/>
      <c r="E331" s="25"/>
      <c r="F331" s="51"/>
      <c r="G331" s="51"/>
      <c r="H331" s="51"/>
      <c r="I331" s="18" t="s">
        <v>81</v>
      </c>
      <c r="J331" s="31">
        <f t="shared" si="119"/>
        <v>20</v>
      </c>
      <c r="K331" s="45">
        <v>20</v>
      </c>
      <c r="L331" s="46">
        <v>0</v>
      </c>
      <c r="M331" s="46">
        <v>0</v>
      </c>
      <c r="N331" s="46">
        <v>0</v>
      </c>
      <c r="O331" s="46">
        <v>0</v>
      </c>
      <c r="P331" s="46">
        <v>0</v>
      </c>
      <c r="Q331" s="46">
        <v>0</v>
      </c>
    </row>
    <row r="332" spans="1:17" ht="17.25" customHeight="1">
      <c r="A332" s="51"/>
      <c r="B332" s="51"/>
      <c r="C332" s="51"/>
      <c r="D332" s="51"/>
      <c r="E332" s="25"/>
      <c r="F332" s="51" t="s">
        <v>64</v>
      </c>
      <c r="G332" s="51"/>
      <c r="H332" s="51"/>
      <c r="I332" s="16" t="s">
        <v>10</v>
      </c>
      <c r="J332" s="31">
        <f t="shared" si="119"/>
        <v>297</v>
      </c>
      <c r="K332" s="44">
        <f t="shared" ref="K332:Q332" si="121">K334+K333</f>
        <v>297</v>
      </c>
      <c r="L332" s="31">
        <v>0</v>
      </c>
      <c r="M332" s="31">
        <f t="shared" si="121"/>
        <v>0</v>
      </c>
      <c r="N332" s="31">
        <f t="shared" si="121"/>
        <v>0</v>
      </c>
      <c r="O332" s="31">
        <f t="shared" si="121"/>
        <v>0</v>
      </c>
      <c r="P332" s="31">
        <f t="shared" si="121"/>
        <v>0</v>
      </c>
      <c r="Q332" s="31">
        <f t="shared" si="121"/>
        <v>0</v>
      </c>
    </row>
    <row r="333" spans="1:17" ht="38.25" customHeight="1">
      <c r="A333" s="51"/>
      <c r="B333" s="51"/>
      <c r="C333" s="51"/>
      <c r="D333" s="51"/>
      <c r="E333" s="25"/>
      <c r="F333" s="51"/>
      <c r="G333" s="51"/>
      <c r="H333" s="51"/>
      <c r="I333" s="18" t="s">
        <v>1</v>
      </c>
      <c r="J333" s="31">
        <f t="shared" si="119"/>
        <v>178.2</v>
      </c>
      <c r="K333" s="45">
        <v>178.2</v>
      </c>
      <c r="L333" s="46">
        <v>0</v>
      </c>
      <c r="M333" s="46">
        <v>0</v>
      </c>
      <c r="N333" s="46">
        <v>0</v>
      </c>
      <c r="O333" s="46">
        <v>0</v>
      </c>
      <c r="P333" s="46">
        <v>0</v>
      </c>
      <c r="Q333" s="46">
        <v>0</v>
      </c>
    </row>
    <row r="334" spans="1:17" ht="24" customHeight="1">
      <c r="A334" s="51"/>
      <c r="B334" s="51"/>
      <c r="C334" s="51"/>
      <c r="D334" s="51"/>
      <c r="E334" s="25"/>
      <c r="F334" s="51"/>
      <c r="G334" s="51"/>
      <c r="H334" s="51"/>
      <c r="I334" s="18" t="s">
        <v>81</v>
      </c>
      <c r="J334" s="31">
        <f t="shared" si="119"/>
        <v>118.8</v>
      </c>
      <c r="K334" s="45">
        <v>118.8</v>
      </c>
      <c r="L334" s="46">
        <v>0</v>
      </c>
      <c r="M334" s="46">
        <v>0</v>
      </c>
      <c r="N334" s="46">
        <v>0</v>
      </c>
      <c r="O334" s="46">
        <v>0</v>
      </c>
      <c r="P334" s="46">
        <v>0</v>
      </c>
      <c r="Q334" s="46">
        <v>0</v>
      </c>
    </row>
    <row r="335" spans="1:17" ht="21" customHeight="1">
      <c r="A335" s="51"/>
      <c r="B335" s="51"/>
      <c r="C335" s="51"/>
      <c r="D335" s="51"/>
      <c r="E335" s="25"/>
      <c r="F335" s="51" t="s">
        <v>63</v>
      </c>
      <c r="G335" s="51"/>
      <c r="H335" s="51"/>
      <c r="I335" s="16" t="s">
        <v>10</v>
      </c>
      <c r="J335" s="31">
        <f t="shared" si="119"/>
        <v>260</v>
      </c>
      <c r="K335" s="44">
        <f t="shared" ref="K335:Q335" si="122">K337+K336</f>
        <v>260</v>
      </c>
      <c r="L335" s="31">
        <f t="shared" si="122"/>
        <v>0</v>
      </c>
      <c r="M335" s="31">
        <f t="shared" si="122"/>
        <v>0</v>
      </c>
      <c r="N335" s="31">
        <f t="shared" si="122"/>
        <v>0</v>
      </c>
      <c r="O335" s="31">
        <f t="shared" si="122"/>
        <v>0</v>
      </c>
      <c r="P335" s="31">
        <f t="shared" si="122"/>
        <v>0</v>
      </c>
      <c r="Q335" s="31">
        <f t="shared" si="122"/>
        <v>0</v>
      </c>
    </row>
    <row r="336" spans="1:17" ht="39" customHeight="1">
      <c r="A336" s="51"/>
      <c r="B336" s="51"/>
      <c r="C336" s="51"/>
      <c r="D336" s="51"/>
      <c r="E336" s="25"/>
      <c r="F336" s="51"/>
      <c r="G336" s="51"/>
      <c r="H336" s="51"/>
      <c r="I336" s="18" t="s">
        <v>1</v>
      </c>
      <c r="J336" s="31">
        <f t="shared" si="119"/>
        <v>156</v>
      </c>
      <c r="K336" s="45">
        <v>156</v>
      </c>
      <c r="L336" s="46">
        <v>0</v>
      </c>
      <c r="M336" s="46">
        <v>0</v>
      </c>
      <c r="N336" s="46">
        <v>0</v>
      </c>
      <c r="O336" s="46">
        <v>0</v>
      </c>
      <c r="P336" s="46">
        <v>0</v>
      </c>
      <c r="Q336" s="46">
        <v>0</v>
      </c>
    </row>
    <row r="337" spans="1:19" ht="24" customHeight="1">
      <c r="A337" s="51"/>
      <c r="B337" s="51"/>
      <c r="C337" s="51"/>
      <c r="D337" s="51"/>
      <c r="E337" s="25"/>
      <c r="F337" s="51"/>
      <c r="G337" s="51"/>
      <c r="H337" s="51"/>
      <c r="I337" s="18" t="s">
        <v>81</v>
      </c>
      <c r="J337" s="31">
        <f t="shared" si="119"/>
        <v>104</v>
      </c>
      <c r="K337" s="45">
        <v>104</v>
      </c>
      <c r="L337" s="46">
        <v>0</v>
      </c>
      <c r="M337" s="46">
        <v>0</v>
      </c>
      <c r="N337" s="46">
        <v>0</v>
      </c>
      <c r="O337" s="46">
        <v>0</v>
      </c>
      <c r="P337" s="46">
        <v>0</v>
      </c>
      <c r="Q337" s="46">
        <v>0</v>
      </c>
    </row>
    <row r="338" spans="1:19" ht="17.25" customHeight="1">
      <c r="A338" s="98" t="s">
        <v>45</v>
      </c>
      <c r="B338" s="107"/>
      <c r="C338" s="107"/>
      <c r="D338" s="107"/>
      <c r="E338" s="107"/>
      <c r="F338" s="107"/>
      <c r="G338" s="107"/>
      <c r="H338" s="108"/>
      <c r="I338" s="16" t="s">
        <v>10</v>
      </c>
      <c r="J338" s="17">
        <f t="shared" ref="J338:J348" si="123">K338+L338+M338+N338+O338+P338+Q338</f>
        <v>1301.5</v>
      </c>
      <c r="K338" s="17">
        <f>K339+K340</f>
        <v>1301.5</v>
      </c>
      <c r="L338" s="17">
        <f t="shared" ref="L338:Q338" si="124">L339+L340</f>
        <v>0</v>
      </c>
      <c r="M338" s="17">
        <f t="shared" si="124"/>
        <v>0</v>
      </c>
      <c r="N338" s="17">
        <f t="shared" si="124"/>
        <v>0</v>
      </c>
      <c r="O338" s="17">
        <f t="shared" si="124"/>
        <v>0</v>
      </c>
      <c r="P338" s="17">
        <f t="shared" si="124"/>
        <v>0</v>
      </c>
      <c r="Q338" s="17">
        <f t="shared" si="124"/>
        <v>0</v>
      </c>
    </row>
    <row r="339" spans="1:19" ht="38.25" customHeight="1">
      <c r="A339" s="101"/>
      <c r="B339" s="109"/>
      <c r="C339" s="109"/>
      <c r="D339" s="109"/>
      <c r="E339" s="109"/>
      <c r="F339" s="109"/>
      <c r="G339" s="109"/>
      <c r="H339" s="110"/>
      <c r="I339" s="18" t="s">
        <v>1</v>
      </c>
      <c r="J339" s="17">
        <f>SUM(J321+J324+J327+J330+J333+J336)</f>
        <v>780.9</v>
      </c>
      <c r="K339" s="19">
        <f t="shared" ref="K339:Q339" si="125">SUM(K321+K324+K327+K330+K333+K336)</f>
        <v>780.9</v>
      </c>
      <c r="L339" s="19">
        <f t="shared" si="125"/>
        <v>0</v>
      </c>
      <c r="M339" s="19">
        <f t="shared" si="125"/>
        <v>0</v>
      </c>
      <c r="N339" s="19">
        <f t="shared" si="125"/>
        <v>0</v>
      </c>
      <c r="O339" s="19">
        <f t="shared" si="125"/>
        <v>0</v>
      </c>
      <c r="P339" s="19">
        <f t="shared" si="125"/>
        <v>0</v>
      </c>
      <c r="Q339" s="19">
        <f t="shared" si="125"/>
        <v>0</v>
      </c>
    </row>
    <row r="340" spans="1:19" ht="28.5" customHeight="1">
      <c r="A340" s="104"/>
      <c r="B340" s="111"/>
      <c r="C340" s="111"/>
      <c r="D340" s="111"/>
      <c r="E340" s="111"/>
      <c r="F340" s="111"/>
      <c r="G340" s="111"/>
      <c r="H340" s="112"/>
      <c r="I340" s="18" t="s">
        <v>81</v>
      </c>
      <c r="J340" s="17">
        <f t="shared" si="123"/>
        <v>520.6</v>
      </c>
      <c r="K340" s="19">
        <f>K322+K325+K328+K331+K334+K337</f>
        <v>520.6</v>
      </c>
      <c r="L340" s="19">
        <f t="shared" ref="L340:Q340" si="126">L322+L325+L328+L331+L334+L337</f>
        <v>0</v>
      </c>
      <c r="M340" s="19">
        <f t="shared" si="126"/>
        <v>0</v>
      </c>
      <c r="N340" s="19">
        <f t="shared" si="126"/>
        <v>0</v>
      </c>
      <c r="O340" s="19">
        <f t="shared" si="126"/>
        <v>0</v>
      </c>
      <c r="P340" s="19">
        <f t="shared" si="126"/>
        <v>0</v>
      </c>
      <c r="Q340" s="19">
        <f t="shared" si="126"/>
        <v>0</v>
      </c>
    </row>
    <row r="341" spans="1:19" ht="18" customHeight="1">
      <c r="A341" s="56" t="s">
        <v>112</v>
      </c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6"/>
      <c r="O341" s="56"/>
      <c r="P341" s="56"/>
      <c r="Q341" s="56"/>
    </row>
    <row r="342" spans="1:19" ht="19.5" customHeight="1">
      <c r="A342" s="122" t="s">
        <v>113</v>
      </c>
      <c r="B342" s="113" t="s">
        <v>135</v>
      </c>
      <c r="C342" s="114"/>
      <c r="D342" s="115"/>
      <c r="E342" s="47"/>
      <c r="F342" s="51" t="s">
        <v>95</v>
      </c>
      <c r="G342" s="51"/>
      <c r="H342" s="51"/>
      <c r="I342" s="16" t="s">
        <v>10</v>
      </c>
      <c r="J342" s="17">
        <f>SUM(J343)</f>
        <v>356.3</v>
      </c>
      <c r="K342" s="17">
        <f t="shared" ref="K342:Q342" si="127">SUM(K343)</f>
        <v>356.3</v>
      </c>
      <c r="L342" s="17">
        <f t="shared" si="127"/>
        <v>0</v>
      </c>
      <c r="M342" s="17">
        <f t="shared" si="127"/>
        <v>0</v>
      </c>
      <c r="N342" s="17">
        <f t="shared" si="127"/>
        <v>0</v>
      </c>
      <c r="O342" s="17">
        <f t="shared" si="127"/>
        <v>0</v>
      </c>
      <c r="P342" s="17">
        <f t="shared" si="127"/>
        <v>0</v>
      </c>
      <c r="Q342" s="17">
        <f t="shared" si="127"/>
        <v>0</v>
      </c>
    </row>
    <row r="343" spans="1:19" ht="37.5" customHeight="1">
      <c r="A343" s="123"/>
      <c r="B343" s="116"/>
      <c r="C343" s="117"/>
      <c r="D343" s="118"/>
      <c r="E343" s="47"/>
      <c r="F343" s="51"/>
      <c r="G343" s="51"/>
      <c r="H343" s="51"/>
      <c r="I343" s="18" t="s">
        <v>1</v>
      </c>
      <c r="J343" s="17">
        <f>SUM(K343:Q343)</f>
        <v>356.3</v>
      </c>
      <c r="K343" s="19">
        <v>356.3</v>
      </c>
      <c r="L343" s="19">
        <v>0</v>
      </c>
      <c r="M343" s="19">
        <v>0</v>
      </c>
      <c r="N343" s="19">
        <v>0</v>
      </c>
      <c r="O343" s="19">
        <v>0</v>
      </c>
      <c r="P343" s="19">
        <v>0</v>
      </c>
      <c r="Q343" s="19">
        <v>0</v>
      </c>
    </row>
    <row r="344" spans="1:19" ht="27" customHeight="1">
      <c r="A344" s="98" t="s">
        <v>114</v>
      </c>
      <c r="B344" s="107"/>
      <c r="C344" s="107"/>
      <c r="D344" s="107"/>
      <c r="E344" s="107"/>
      <c r="F344" s="107"/>
      <c r="G344" s="107"/>
      <c r="H344" s="108"/>
      <c r="I344" s="16" t="s">
        <v>10</v>
      </c>
      <c r="J344" s="17">
        <f t="shared" ref="J344" si="128">K344+L344+M344+N344+O344+P344+Q344</f>
        <v>356.3</v>
      </c>
      <c r="K344" s="17">
        <f>K345</f>
        <v>356.3</v>
      </c>
      <c r="L344" s="17">
        <f>L345</f>
        <v>0</v>
      </c>
      <c r="M344" s="17">
        <f>M345</f>
        <v>0</v>
      </c>
      <c r="N344" s="17">
        <f>N345</f>
        <v>0</v>
      </c>
      <c r="O344" s="17">
        <f t="shared" ref="O344:Q344" si="129">O345</f>
        <v>0</v>
      </c>
      <c r="P344" s="17">
        <f t="shared" si="129"/>
        <v>0</v>
      </c>
      <c r="Q344" s="17">
        <f t="shared" si="129"/>
        <v>0</v>
      </c>
    </row>
    <row r="345" spans="1:19" ht="42" customHeight="1">
      <c r="A345" s="101"/>
      <c r="B345" s="109"/>
      <c r="C345" s="109"/>
      <c r="D345" s="109"/>
      <c r="E345" s="109"/>
      <c r="F345" s="109"/>
      <c r="G345" s="109"/>
      <c r="H345" s="110"/>
      <c r="I345" s="18" t="s">
        <v>1</v>
      </c>
      <c r="J345" s="17">
        <f>SUM(J328+J331+J334+J337+J340+J343)</f>
        <v>1198.9000000000001</v>
      </c>
      <c r="K345" s="19">
        <f>SUM(K343)</f>
        <v>356.3</v>
      </c>
      <c r="L345" s="19">
        <f t="shared" ref="L345:Q345" si="130">SUM(L328+L331+L334+L337+L340+L343)</f>
        <v>0</v>
      </c>
      <c r="M345" s="19">
        <f t="shared" si="130"/>
        <v>0</v>
      </c>
      <c r="N345" s="19">
        <f t="shared" si="130"/>
        <v>0</v>
      </c>
      <c r="O345" s="19">
        <f t="shared" si="130"/>
        <v>0</v>
      </c>
      <c r="P345" s="19">
        <f t="shared" si="130"/>
        <v>0</v>
      </c>
      <c r="Q345" s="19">
        <f t="shared" si="130"/>
        <v>0</v>
      </c>
    </row>
    <row r="346" spans="1:19" ht="24" customHeight="1">
      <c r="A346" s="98" t="s">
        <v>48</v>
      </c>
      <c r="B346" s="99"/>
      <c r="C346" s="99"/>
      <c r="D346" s="99"/>
      <c r="E346" s="99"/>
      <c r="F346" s="99"/>
      <c r="G346" s="99"/>
      <c r="H346" s="100"/>
      <c r="I346" s="11" t="s">
        <v>10</v>
      </c>
      <c r="J346" s="17">
        <f t="shared" si="123"/>
        <v>1657.8000000000002</v>
      </c>
      <c r="K346" s="17">
        <f t="shared" ref="K346:Q346" si="131">K347+K348</f>
        <v>1657.8000000000002</v>
      </c>
      <c r="L346" s="17">
        <f t="shared" si="131"/>
        <v>0</v>
      </c>
      <c r="M346" s="17">
        <f t="shared" si="131"/>
        <v>0</v>
      </c>
      <c r="N346" s="17">
        <f t="shared" si="131"/>
        <v>0</v>
      </c>
      <c r="O346" s="17">
        <f t="shared" si="131"/>
        <v>0</v>
      </c>
      <c r="P346" s="17">
        <f t="shared" si="131"/>
        <v>0</v>
      </c>
      <c r="Q346" s="17">
        <f t="shared" si="131"/>
        <v>0</v>
      </c>
      <c r="R346" s="155"/>
      <c r="S346" s="2"/>
    </row>
    <row r="347" spans="1:19" ht="39" customHeight="1">
      <c r="A347" s="101"/>
      <c r="B347" s="102"/>
      <c r="C347" s="102"/>
      <c r="D347" s="102"/>
      <c r="E347" s="102"/>
      <c r="F347" s="102"/>
      <c r="G347" s="102"/>
      <c r="H347" s="103"/>
      <c r="I347" s="27" t="s">
        <v>1</v>
      </c>
      <c r="J347" s="17">
        <f t="shared" si="123"/>
        <v>1137.2</v>
      </c>
      <c r="K347" s="17">
        <f t="shared" ref="K347:Q347" si="132">SUM(K339+K345)</f>
        <v>1137.2</v>
      </c>
      <c r="L347" s="17">
        <f t="shared" si="132"/>
        <v>0</v>
      </c>
      <c r="M347" s="17">
        <f t="shared" si="132"/>
        <v>0</v>
      </c>
      <c r="N347" s="17">
        <f t="shared" si="132"/>
        <v>0</v>
      </c>
      <c r="O347" s="17">
        <f t="shared" si="132"/>
        <v>0</v>
      </c>
      <c r="P347" s="17">
        <f t="shared" si="132"/>
        <v>0</v>
      </c>
      <c r="Q347" s="17">
        <f t="shared" si="132"/>
        <v>0</v>
      </c>
    </row>
    <row r="348" spans="1:19" ht="28.5" customHeight="1">
      <c r="A348" s="104"/>
      <c r="B348" s="105"/>
      <c r="C348" s="105"/>
      <c r="D348" s="105"/>
      <c r="E348" s="105"/>
      <c r="F348" s="105"/>
      <c r="G348" s="105"/>
      <c r="H348" s="106"/>
      <c r="I348" s="27" t="s">
        <v>81</v>
      </c>
      <c r="J348" s="17">
        <f t="shared" si="123"/>
        <v>520.6</v>
      </c>
      <c r="K348" s="19">
        <f t="shared" ref="K348:Q348" si="133">K340</f>
        <v>520.6</v>
      </c>
      <c r="L348" s="19">
        <f t="shared" si="133"/>
        <v>0</v>
      </c>
      <c r="M348" s="19">
        <f t="shared" si="133"/>
        <v>0</v>
      </c>
      <c r="N348" s="19">
        <f t="shared" si="133"/>
        <v>0</v>
      </c>
      <c r="O348" s="19">
        <f t="shared" si="133"/>
        <v>0</v>
      </c>
      <c r="P348" s="19">
        <f t="shared" si="133"/>
        <v>0</v>
      </c>
      <c r="Q348" s="19">
        <f t="shared" si="133"/>
        <v>0</v>
      </c>
    </row>
    <row r="349" spans="1:19" ht="29.25" customHeight="1">
      <c r="A349" s="98" t="s">
        <v>51</v>
      </c>
      <c r="B349" s="99"/>
      <c r="C349" s="99"/>
      <c r="D349" s="99"/>
      <c r="E349" s="99"/>
      <c r="F349" s="99"/>
      <c r="G349" s="99"/>
      <c r="H349" s="100"/>
      <c r="I349" s="16" t="s">
        <v>10</v>
      </c>
      <c r="J349" s="17">
        <f>SUM(K349:Q349)</f>
        <v>1210293.1599999999</v>
      </c>
      <c r="K349" s="17">
        <f t="shared" ref="K349:Q350" si="134">SUM(K77+K111+K134+K153+K346)</f>
        <v>353974.17000000004</v>
      </c>
      <c r="L349" s="17">
        <f t="shared" si="134"/>
        <v>276523.56</v>
      </c>
      <c r="M349" s="17">
        <f t="shared" si="134"/>
        <v>289050.96000000002</v>
      </c>
      <c r="N349" s="17">
        <f t="shared" si="134"/>
        <v>283894.87</v>
      </c>
      <c r="O349" s="17">
        <f t="shared" si="134"/>
        <v>2283.1999999999998</v>
      </c>
      <c r="P349" s="17">
        <f t="shared" si="134"/>
        <v>2283.1999999999998</v>
      </c>
      <c r="Q349" s="17">
        <f t="shared" si="134"/>
        <v>2283.1999999999998</v>
      </c>
      <c r="R349" s="7"/>
      <c r="S349" s="2"/>
    </row>
    <row r="350" spans="1:19" ht="36">
      <c r="A350" s="101"/>
      <c r="B350" s="102"/>
      <c r="C350" s="102"/>
      <c r="D350" s="102"/>
      <c r="E350" s="102"/>
      <c r="F350" s="102"/>
      <c r="G350" s="102"/>
      <c r="H350" s="103"/>
      <c r="I350" s="18" t="s">
        <v>1</v>
      </c>
      <c r="J350" s="17">
        <f>SUM(K350:Q350)</f>
        <v>1111984.1500000001</v>
      </c>
      <c r="K350" s="17">
        <f t="shared" si="134"/>
        <v>273419.25000000006</v>
      </c>
      <c r="L350" s="17">
        <f t="shared" si="134"/>
        <v>269167.90000000002</v>
      </c>
      <c r="M350" s="17">
        <f t="shared" si="134"/>
        <v>287108.7</v>
      </c>
      <c r="N350" s="17">
        <f t="shared" si="134"/>
        <v>282288.3</v>
      </c>
      <c r="O350" s="17">
        <f t="shared" si="134"/>
        <v>0</v>
      </c>
      <c r="P350" s="17">
        <f t="shared" si="134"/>
        <v>0</v>
      </c>
      <c r="Q350" s="17">
        <f t="shared" si="134"/>
        <v>0</v>
      </c>
      <c r="R350" s="7"/>
      <c r="S350" s="2"/>
    </row>
    <row r="351" spans="1:19" ht="24">
      <c r="A351" s="101"/>
      <c r="B351" s="102"/>
      <c r="C351" s="102"/>
      <c r="D351" s="102"/>
      <c r="E351" s="102"/>
      <c r="F351" s="102"/>
      <c r="G351" s="102"/>
      <c r="H351" s="103"/>
      <c r="I351" s="18" t="s">
        <v>84</v>
      </c>
      <c r="J351" s="17">
        <f>SUM(K351:Q351)</f>
        <v>93631.099999999977</v>
      </c>
      <c r="K351" s="17">
        <f>SUM(K79+K113+K136+K155+K316)</f>
        <v>79530.099999999991</v>
      </c>
      <c r="L351" s="17">
        <f>SUM(L79+L113+L136+L154+L348)</f>
        <v>7251.4</v>
      </c>
      <c r="M351" s="17">
        <f>SUM(M79+M113+M136+M154+M348)</f>
        <v>0</v>
      </c>
      <c r="N351" s="17">
        <f>SUM(N79+N113+N136+N154+N348)</f>
        <v>0</v>
      </c>
      <c r="O351" s="17">
        <f>SUM(O79+O113+O136+O155+O348)</f>
        <v>2283.1999999999998</v>
      </c>
      <c r="P351" s="17">
        <f>SUM(P79+P113+P136+P155+P348)</f>
        <v>2283.1999999999998</v>
      </c>
      <c r="Q351" s="17">
        <f>SUM(Q79+Q113+Q136+Q155+Q348)</f>
        <v>2283.1999999999998</v>
      </c>
      <c r="R351" s="7"/>
      <c r="S351" s="2"/>
    </row>
    <row r="352" spans="1:19" ht="24">
      <c r="A352" s="104"/>
      <c r="B352" s="105"/>
      <c r="C352" s="105"/>
      <c r="D352" s="105"/>
      <c r="E352" s="105"/>
      <c r="F352" s="105"/>
      <c r="G352" s="105"/>
      <c r="H352" s="106"/>
      <c r="I352" s="18" t="s">
        <v>81</v>
      </c>
      <c r="J352" s="17">
        <f>SUM(K352:Q352)</f>
        <v>4677.91</v>
      </c>
      <c r="K352" s="17">
        <v>1024.82</v>
      </c>
      <c r="L352" s="17">
        <f t="shared" ref="L352:Q352" si="135">SUM(L80+L114+L137)</f>
        <v>104.25999999999999</v>
      </c>
      <c r="M352" s="17">
        <f t="shared" si="135"/>
        <v>1942.2599999999998</v>
      </c>
      <c r="N352" s="17">
        <f t="shared" si="135"/>
        <v>1606.57</v>
      </c>
      <c r="O352" s="17">
        <f t="shared" si="135"/>
        <v>0</v>
      </c>
      <c r="P352" s="17">
        <f t="shared" si="135"/>
        <v>0</v>
      </c>
      <c r="Q352" s="17">
        <f t="shared" si="135"/>
        <v>0</v>
      </c>
      <c r="R352" s="7"/>
      <c r="S352" s="2"/>
    </row>
    <row r="353" spans="1:17">
      <c r="A353" s="48"/>
      <c r="B353" s="48"/>
      <c r="C353" s="48"/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8"/>
      <c r="Q353" s="48"/>
    </row>
    <row r="354" spans="1:17">
      <c r="J354" s="8"/>
      <c r="K354" s="8"/>
      <c r="L354" s="8"/>
      <c r="M354" s="8"/>
      <c r="N354" s="8"/>
      <c r="O354" s="8"/>
      <c r="P354" s="8"/>
      <c r="Q354" s="8"/>
    </row>
  </sheetData>
  <mergeCells count="202">
    <mergeCell ref="A310:A312"/>
    <mergeCell ref="B310:D312"/>
    <mergeCell ref="F310:H312"/>
    <mergeCell ref="A159:A176"/>
    <mergeCell ref="B159:D176"/>
    <mergeCell ref="A153:H155"/>
    <mergeCell ref="A150:H152"/>
    <mergeCell ref="A157:Q157"/>
    <mergeCell ref="F195:H197"/>
    <mergeCell ref="B213:D230"/>
    <mergeCell ref="F198:H200"/>
    <mergeCell ref="F201:H203"/>
    <mergeCell ref="F204:H206"/>
    <mergeCell ref="F207:H209"/>
    <mergeCell ref="B195:D212"/>
    <mergeCell ref="F213:H215"/>
    <mergeCell ref="F210:H212"/>
    <mergeCell ref="F189:H191"/>
    <mergeCell ref="F192:H194"/>
    <mergeCell ref="A252:Q252"/>
    <mergeCell ref="A231:A248"/>
    <mergeCell ref="F222:H224"/>
    <mergeCell ref="F225:H227"/>
    <mergeCell ref="F228:H230"/>
    <mergeCell ref="A301:A303"/>
    <mergeCell ref="B301:D303"/>
    <mergeCell ref="F301:H303"/>
    <mergeCell ref="A304:A306"/>
    <mergeCell ref="B304:D306"/>
    <mergeCell ref="F304:H306"/>
    <mergeCell ref="A307:A309"/>
    <mergeCell ref="B307:D309"/>
    <mergeCell ref="F307:H309"/>
    <mergeCell ref="B271:D288"/>
    <mergeCell ref="F271:H273"/>
    <mergeCell ref="F274:H276"/>
    <mergeCell ref="F277:H279"/>
    <mergeCell ref="F280:H282"/>
    <mergeCell ref="F283:H285"/>
    <mergeCell ref="F286:H288"/>
    <mergeCell ref="A271:A288"/>
    <mergeCell ref="B298:D300"/>
    <mergeCell ref="F298:H300"/>
    <mergeCell ref="A298:A300"/>
    <mergeCell ref="F243:H245"/>
    <mergeCell ref="A346:H348"/>
    <mergeCell ref="A289:A291"/>
    <mergeCell ref="B289:D291"/>
    <mergeCell ref="F289:H291"/>
    <mergeCell ref="A292:A294"/>
    <mergeCell ref="B292:D294"/>
    <mergeCell ref="F292:H294"/>
    <mergeCell ref="A295:A297"/>
    <mergeCell ref="B295:D297"/>
    <mergeCell ref="F295:H297"/>
    <mergeCell ref="A344:H345"/>
    <mergeCell ref="F335:H337"/>
    <mergeCell ref="A341:Q341"/>
    <mergeCell ref="F342:H343"/>
    <mergeCell ref="B342:D343"/>
    <mergeCell ref="A342:A343"/>
    <mergeCell ref="F313:H313"/>
    <mergeCell ref="B313:D313"/>
    <mergeCell ref="I313:Q313"/>
    <mergeCell ref="A253:A270"/>
    <mergeCell ref="B253:D270"/>
    <mergeCell ref="F253:H255"/>
    <mergeCell ref="F256:H258"/>
    <mergeCell ref="A349:H352"/>
    <mergeCell ref="A319:Q319"/>
    <mergeCell ref="A317:Q317"/>
    <mergeCell ref="A115:Q115"/>
    <mergeCell ref="A338:H340"/>
    <mergeCell ref="F320:H322"/>
    <mergeCell ref="F326:H328"/>
    <mergeCell ref="A314:H316"/>
    <mergeCell ref="B320:D337"/>
    <mergeCell ref="F323:H325"/>
    <mergeCell ref="F332:H334"/>
    <mergeCell ref="A318:Q318"/>
    <mergeCell ref="F329:H331"/>
    <mergeCell ref="A320:A337"/>
    <mergeCell ref="F231:H233"/>
    <mergeCell ref="F234:H236"/>
    <mergeCell ref="B231:D248"/>
    <mergeCell ref="F237:H239"/>
    <mergeCell ref="F240:H242"/>
    <mergeCell ref="F246:H248"/>
    <mergeCell ref="A213:A230"/>
    <mergeCell ref="F162:H164"/>
    <mergeCell ref="F216:H218"/>
    <mergeCell ref="A249:H251"/>
    <mergeCell ref="A144:A146"/>
    <mergeCell ref="F144:H146"/>
    <mergeCell ref="A141:A143"/>
    <mergeCell ref="B141:D143"/>
    <mergeCell ref="A116:Q116"/>
    <mergeCell ref="F123:H124"/>
    <mergeCell ref="F103:H106"/>
    <mergeCell ref="A123:A124"/>
    <mergeCell ref="A134:H137"/>
    <mergeCell ref="B125:D126"/>
    <mergeCell ref="F117:H119"/>
    <mergeCell ref="F120:H122"/>
    <mergeCell ref="B117:D122"/>
    <mergeCell ref="B123:D124"/>
    <mergeCell ref="A117:A122"/>
    <mergeCell ref="A111:H114"/>
    <mergeCell ref="A107:H110"/>
    <mergeCell ref="B83:D106"/>
    <mergeCell ref="F91:H94"/>
    <mergeCell ref="A140:Q140"/>
    <mergeCell ref="A139:Q139"/>
    <mergeCell ref="A83:A106"/>
    <mergeCell ref="F125:H126"/>
    <mergeCell ref="F99:H102"/>
    <mergeCell ref="A125:A126"/>
    <mergeCell ref="A138:Q138"/>
    <mergeCell ref="A130:H132"/>
    <mergeCell ref="A127:A129"/>
    <mergeCell ref="B127:D129"/>
    <mergeCell ref="F127:H129"/>
    <mergeCell ref="F95:H98"/>
    <mergeCell ref="A70:A72"/>
    <mergeCell ref="F83:H86"/>
    <mergeCell ref="A77:H80"/>
    <mergeCell ref="A81:Q81"/>
    <mergeCell ref="B70:D72"/>
    <mergeCell ref="F70:H72"/>
    <mergeCell ref="B3:O3"/>
    <mergeCell ref="F4:H5"/>
    <mergeCell ref="B4:D5"/>
    <mergeCell ref="F13:H15"/>
    <mergeCell ref="A8:Q8"/>
    <mergeCell ref="F6:H6"/>
    <mergeCell ref="F10:H12"/>
    <mergeCell ref="B6:D6"/>
    <mergeCell ref="A32:A51"/>
    <mergeCell ref="F48:H51"/>
    <mergeCell ref="F67:H69"/>
    <mergeCell ref="A67:A69"/>
    <mergeCell ref="B58:D60"/>
    <mergeCell ref="F52:H54"/>
    <mergeCell ref="B55:D57"/>
    <mergeCell ref="A55:A57"/>
    <mergeCell ref="A13:A15"/>
    <mergeCell ref="I4:I5"/>
    <mergeCell ref="A7:Q7"/>
    <mergeCell ref="B10:D12"/>
    <mergeCell ref="J4:Q4"/>
    <mergeCell ref="A58:A60"/>
    <mergeCell ref="A16:A19"/>
    <mergeCell ref="B16:D19"/>
    <mergeCell ref="F16:H19"/>
    <mergeCell ref="L1:Q2"/>
    <mergeCell ref="F87:H90"/>
    <mergeCell ref="F64:H66"/>
    <mergeCell ref="F58:H60"/>
    <mergeCell ref="F55:H57"/>
    <mergeCell ref="F44:H47"/>
    <mergeCell ref="F40:H43"/>
    <mergeCell ref="F36:H39"/>
    <mergeCell ref="A82:Q82"/>
    <mergeCell ref="A73:H76"/>
    <mergeCell ref="F32:H35"/>
    <mergeCell ref="A52:A54"/>
    <mergeCell ref="B52:D54"/>
    <mergeCell ref="A9:Q9"/>
    <mergeCell ref="A4:A5"/>
    <mergeCell ref="B13:D15"/>
    <mergeCell ref="A10:A12"/>
    <mergeCell ref="B32:D51"/>
    <mergeCell ref="A64:A66"/>
    <mergeCell ref="A61:A63"/>
    <mergeCell ref="B61:D63"/>
    <mergeCell ref="F61:H63"/>
    <mergeCell ref="B64:D66"/>
    <mergeCell ref="B67:D69"/>
    <mergeCell ref="F259:H261"/>
    <mergeCell ref="F262:H264"/>
    <mergeCell ref="F265:H267"/>
    <mergeCell ref="F268:H270"/>
    <mergeCell ref="F141:H143"/>
    <mergeCell ref="F147:H149"/>
    <mergeCell ref="A147:A149"/>
    <mergeCell ref="F177:H179"/>
    <mergeCell ref="A177:A194"/>
    <mergeCell ref="F159:H161"/>
    <mergeCell ref="F180:H182"/>
    <mergeCell ref="B177:D194"/>
    <mergeCell ref="F165:H167"/>
    <mergeCell ref="F168:H170"/>
    <mergeCell ref="F183:H185"/>
    <mergeCell ref="F171:H173"/>
    <mergeCell ref="F174:H176"/>
    <mergeCell ref="A156:Q156"/>
    <mergeCell ref="F186:H188"/>
    <mergeCell ref="A195:A212"/>
    <mergeCell ref="B147:D149"/>
    <mergeCell ref="F219:H221"/>
    <mergeCell ref="A158:Q158"/>
    <mergeCell ref="B144:D146"/>
  </mergeCells>
  <phoneticPr fontId="0" type="noConversion"/>
  <printOptions horizontalCentered="1"/>
  <pageMargins left="3.937007874015748E-2" right="3.937007874015748E-2" top="0.74803149606299213" bottom="0.74803149606299213" header="0.31496062992125984" footer="0.31496062992125984"/>
  <pageSetup paperSize="9" orientation="landscape" horizontalDpi="1200" verticalDpi="1200" r:id="rId1"/>
  <headerFooter alignWithMargins="0"/>
  <rowBreaks count="9" manualBreakCount="9">
    <brk id="31" max="16383" man="1"/>
    <brk id="51" max="16383" man="1"/>
    <brk id="80" max="16383" man="1"/>
    <brk id="114" max="16383" man="1"/>
    <brk id="137" max="16383" man="1"/>
    <brk id="176" max="16383" man="1"/>
    <brk id="194" max="16383" man="1"/>
    <brk id="212" max="16383" man="1"/>
    <brk id="23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Ольга Дмитриевна Ломакова</cp:lastModifiedBy>
  <cp:lastPrinted>2015-02-27T07:43:13Z</cp:lastPrinted>
  <dcterms:created xsi:type="dcterms:W3CDTF">2012-09-14T09:11:34Z</dcterms:created>
  <dcterms:modified xsi:type="dcterms:W3CDTF">2015-02-27T07:43:40Z</dcterms:modified>
</cp:coreProperties>
</file>