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75" windowHeight="127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3" i="1"/>
  <c r="F19"/>
  <c r="E24"/>
  <c r="E26"/>
  <c r="E27"/>
  <c r="F79"/>
  <c r="I64"/>
  <c r="E16"/>
  <c r="E15"/>
  <c r="F15"/>
  <c r="F9"/>
  <c r="E9" s="1"/>
  <c r="E8" s="1"/>
  <c r="E10" s="1"/>
  <c r="E12" s="1"/>
  <c r="I49"/>
  <c r="F52"/>
  <c r="M34"/>
  <c r="N34"/>
  <c r="L34"/>
  <c r="G23"/>
  <c r="H23"/>
  <c r="I23"/>
  <c r="J23"/>
  <c r="G22"/>
  <c r="H22"/>
  <c r="I22"/>
  <c r="J22"/>
  <c r="H79"/>
  <c r="F69"/>
  <c r="G69"/>
  <c r="H69"/>
  <c r="I69"/>
  <c r="J69"/>
  <c r="E70"/>
  <c r="E69" s="1"/>
  <c r="E20"/>
  <c r="H54"/>
  <c r="F54"/>
  <c r="G54"/>
  <c r="I54"/>
  <c r="J54"/>
  <c r="I79"/>
  <c r="J79"/>
  <c r="G11"/>
  <c r="H11"/>
  <c r="I11"/>
  <c r="J11"/>
  <c r="G24"/>
  <c r="H24"/>
  <c r="I24"/>
  <c r="J24"/>
  <c r="F24"/>
  <c r="F22" s="1"/>
  <c r="F25" s="1"/>
  <c r="G80"/>
  <c r="H80"/>
  <c r="I80"/>
  <c r="J80"/>
  <c r="F80"/>
  <c r="E80" s="1"/>
  <c r="G76"/>
  <c r="H76"/>
  <c r="I76"/>
  <c r="J76"/>
  <c r="F76"/>
  <c r="H32"/>
  <c r="G79"/>
  <c r="G78" s="1"/>
  <c r="E50"/>
  <c r="J49"/>
  <c r="H49"/>
  <c r="G49"/>
  <c r="F49"/>
  <c r="E74"/>
  <c r="J73"/>
  <c r="I73"/>
  <c r="H73"/>
  <c r="G73"/>
  <c r="F73"/>
  <c r="E73"/>
  <c r="J71"/>
  <c r="I71"/>
  <c r="H71"/>
  <c r="G71"/>
  <c r="F71"/>
  <c r="E71"/>
  <c r="G40"/>
  <c r="I40"/>
  <c r="J40"/>
  <c r="J34"/>
  <c r="I34"/>
  <c r="H34"/>
  <c r="G34"/>
  <c r="F34"/>
  <c r="J32"/>
  <c r="I32"/>
  <c r="G32"/>
  <c r="F32"/>
  <c r="I30"/>
  <c r="J30"/>
  <c r="E18"/>
  <c r="F17"/>
  <c r="G17"/>
  <c r="H17"/>
  <c r="I17"/>
  <c r="I25" s="1"/>
  <c r="J17"/>
  <c r="F8"/>
  <c r="F10" s="1"/>
  <c r="F12" s="1"/>
  <c r="G8"/>
  <c r="G10" s="1"/>
  <c r="G12" s="1"/>
  <c r="H8"/>
  <c r="H10" s="1"/>
  <c r="H12" s="1"/>
  <c r="I8"/>
  <c r="I10" s="1"/>
  <c r="I12" s="1"/>
  <c r="J8"/>
  <c r="J10" s="1"/>
  <c r="J12" s="1"/>
  <c r="E76"/>
  <c r="E75" s="1"/>
  <c r="E77" s="1"/>
  <c r="J75"/>
  <c r="J77" s="1"/>
  <c r="I75"/>
  <c r="I77" s="1"/>
  <c r="H75"/>
  <c r="H77" s="1"/>
  <c r="G75"/>
  <c r="G77" s="1"/>
  <c r="F75"/>
  <c r="F77" s="1"/>
  <c r="F67"/>
  <c r="G67"/>
  <c r="H67"/>
  <c r="I67"/>
  <c r="J67"/>
  <c r="E68"/>
  <c r="E67" s="1"/>
  <c r="E52"/>
  <c r="J51"/>
  <c r="I51"/>
  <c r="H51"/>
  <c r="G51"/>
  <c r="F51"/>
  <c r="E79" l="1"/>
  <c r="E78" s="1"/>
  <c r="F78"/>
  <c r="F11"/>
  <c r="E23"/>
  <c r="E22" s="1"/>
  <c r="I78"/>
  <c r="H78"/>
  <c r="J78"/>
  <c r="E49"/>
  <c r="E19"/>
  <c r="J25"/>
  <c r="H25"/>
  <c r="G25"/>
  <c r="E54"/>
  <c r="G30"/>
  <c r="G38" s="1"/>
  <c r="F39"/>
  <c r="G39"/>
  <c r="H39"/>
  <c r="J39"/>
  <c r="I39"/>
  <c r="E11"/>
  <c r="E35"/>
  <c r="E34" s="1"/>
  <c r="J38"/>
  <c r="I38"/>
  <c r="H40"/>
  <c r="H30"/>
  <c r="H38" s="1"/>
  <c r="E33"/>
  <c r="E32" s="1"/>
  <c r="E51"/>
  <c r="G53"/>
  <c r="G64" s="1"/>
  <c r="F53"/>
  <c r="F64" s="1"/>
  <c r="I53"/>
  <c r="J53"/>
  <c r="J64" s="1"/>
  <c r="H53"/>
  <c r="E25" l="1"/>
  <c r="H64"/>
  <c r="E39"/>
  <c r="E53"/>
  <c r="E64" s="1"/>
  <c r="E17" l="1"/>
  <c r="F40"/>
  <c r="F30"/>
  <c r="F38" s="1"/>
  <c r="E31"/>
  <c r="E40" s="1"/>
  <c r="E30" l="1"/>
  <c r="E38" s="1"/>
</calcChain>
</file>

<file path=xl/sharedStrings.xml><?xml version="1.0" encoding="utf-8"?>
<sst xmlns="http://schemas.openxmlformats.org/spreadsheetml/2006/main" count="183" uniqueCount="83">
  <si>
    <t>№ п/п</t>
  </si>
  <si>
    <t>Мероприятия программы</t>
  </si>
  <si>
    <t xml:space="preserve">Источники финансирования </t>
  </si>
  <si>
    <t>Финансовые затраты на реализацию (тыс. рублей)</t>
  </si>
  <si>
    <t>Всего</t>
  </si>
  <si>
    <t>В том числе:</t>
  </si>
  <si>
    <t>Предоставление из районного фонда финансовой поддержки поселений бюджетам поселений района дотаций на выравнивание бюджетной обеспеченности.</t>
  </si>
  <si>
    <t>Исполнитель</t>
  </si>
  <si>
    <t>1.1.</t>
  </si>
  <si>
    <t>2.1.</t>
  </si>
  <si>
    <t>Комитет по финансам</t>
  </si>
  <si>
    <t>Итого по задаче 1.</t>
  </si>
  <si>
    <t>Итого по задаче 2.</t>
  </si>
  <si>
    <t>3.1.</t>
  </si>
  <si>
    <t>3.2.</t>
  </si>
  <si>
    <t xml:space="preserve">Поощрение муниципальных образований по результатам ежегодного мониторинга оценки качества финансового менеджмента поселений </t>
  </si>
  <si>
    <t>Поощрение за достижение наилучших значений показателей деятельности органов местного самоуправления муниципальных образований</t>
  </si>
  <si>
    <t>3.3.</t>
  </si>
  <si>
    <t>Предоставление дотации на реализацию отдельных расходных обязательств в соответствии со статьями 14, 14.1 Федерального закона от 06 октября 2003 года № 131-ФЗ «Об общих принципах организации местного самоуправления в Российской Федерации</t>
  </si>
  <si>
    <t>3.4.</t>
  </si>
  <si>
    <t>всего</t>
  </si>
  <si>
    <t>2.2.</t>
  </si>
  <si>
    <t>Мониторинг состояния муниципального долга</t>
  </si>
  <si>
    <t>4.1.</t>
  </si>
  <si>
    <t>4.2.</t>
  </si>
  <si>
    <t>4.3.</t>
  </si>
  <si>
    <t>4.4.</t>
  </si>
  <si>
    <t>Обеспечение деятельности Комитета по финансам</t>
  </si>
  <si>
    <t>Совершенствование нормативного правового регулирования в сфере бюджетного процесса Березовского района</t>
  </si>
  <si>
    <t>Организация планирования, исполнения бюджета автономного округа и формирование отчетности об исполнении бюджета Березовского района</t>
  </si>
  <si>
    <t>Совершенствование системы оценки качества финансового менеджмента, осуществляемого главными распорядителями средств бюджета Березовского района</t>
  </si>
  <si>
    <t>без финансирования</t>
  </si>
  <si>
    <t>бюджет района</t>
  </si>
  <si>
    <t>5.1.</t>
  </si>
  <si>
    <t>5.2.</t>
  </si>
  <si>
    <t>5.3.</t>
  </si>
  <si>
    <t xml:space="preserve">Осуществление контроля за операциями с бюджетными средствами получателей средств бюджета Березовского района </t>
  </si>
  <si>
    <t>Осуществление контроля за соблюдением получателями бюджетных кредитов, и государственных гарантий условий выделения, получения, целевого использования</t>
  </si>
  <si>
    <t>Осуществление контроля в сфере закупок в рамках полномочий, установленных Федеральным законом от 5 апреля 2013 года № 44-ФЗ «О контрактной системе в сфере закупок товаров, работ, услуг для обеспечения муниципальных нужд»</t>
  </si>
  <si>
    <t>Итого по задаче 5</t>
  </si>
  <si>
    <t>Итого по подпрограмме 1.</t>
  </si>
  <si>
    <t>Итого по подпрограмме 2.</t>
  </si>
  <si>
    <t>Итого по подпрограмме 3.</t>
  </si>
  <si>
    <t>Итого по задаче 3.</t>
  </si>
  <si>
    <t>Итого по задаче 4.</t>
  </si>
  <si>
    <t>Итого по подпрограмме 4</t>
  </si>
  <si>
    <t>На постоянной основе</t>
  </si>
  <si>
    <r>
      <rPr>
        <b/>
        <sz val="12"/>
        <color theme="1"/>
        <rFont val="Times New Roman"/>
        <family val="1"/>
        <charset val="204"/>
      </rPr>
      <t>Подпрограмма 1.</t>
    </r>
    <r>
      <rPr>
        <sz val="12"/>
        <color theme="1"/>
        <rFont val="Times New Roman"/>
        <family val="1"/>
        <charset val="204"/>
      </rPr>
      <t xml:space="preserve"> Совершенствование системы распределения и перераспределения финансовых ресурсов между городскими и сельскими поселениями Березовского района</t>
    </r>
  </si>
  <si>
    <r>
      <t xml:space="preserve">Задача 1. </t>
    </r>
    <r>
      <rPr>
        <sz val="12"/>
        <color rgb="FF000000"/>
        <rFont val="Times New Roman"/>
        <family val="1"/>
        <charset val="204"/>
      </rPr>
      <t xml:space="preserve">Совершенствование системы распределения и перераспределения финансовых ресурсов между </t>
    </r>
    <r>
      <rPr>
        <sz val="12"/>
        <color theme="1"/>
        <rFont val="Times New Roman"/>
        <family val="1"/>
        <charset val="204"/>
      </rPr>
      <t>городскими и сельскими поселениями Березовского района.</t>
    </r>
  </si>
  <si>
    <r>
      <rPr>
        <b/>
        <sz val="12"/>
        <color theme="1"/>
        <rFont val="Times New Roman"/>
        <family val="1"/>
        <charset val="204"/>
      </rPr>
      <t>Подпрограмма 3.</t>
    </r>
    <r>
      <rPr>
        <sz val="12"/>
        <color theme="1"/>
        <rFont val="Times New Roman"/>
        <family val="1"/>
        <charset val="204"/>
      </rPr>
      <t xml:space="preserve"> Содействие повышению качества управления муниципальными финансами</t>
    </r>
  </si>
  <si>
    <r>
      <rPr>
        <b/>
        <sz val="12"/>
        <color theme="1"/>
        <rFont val="Times New Roman"/>
        <family val="1"/>
        <charset val="204"/>
      </rPr>
      <t>Задача 3.</t>
    </r>
    <r>
      <rPr>
        <sz val="12"/>
        <color theme="1"/>
        <rFont val="Times New Roman"/>
        <family val="1"/>
        <charset val="204"/>
      </rPr>
      <t xml:space="preserve"> Повышение эффективности управления муниципальными финансами Березовского района</t>
    </r>
  </si>
  <si>
    <r>
      <t xml:space="preserve">Подпрограмма 4. </t>
    </r>
    <r>
      <rPr>
        <sz val="12"/>
        <color theme="1"/>
        <rFont val="Times New Roman"/>
        <family val="1"/>
        <charset val="204"/>
      </rPr>
      <t>Организация бюджетного процесса в Березовском районе</t>
    </r>
  </si>
  <si>
    <r>
      <t xml:space="preserve">Задача 4. </t>
    </r>
    <r>
      <rPr>
        <sz val="12"/>
        <color theme="1"/>
        <rFont val="Times New Roman"/>
        <family val="1"/>
        <charset val="204"/>
      </rPr>
      <t>Нормативное правовое регулирования в сфере бюджетного процесса и его совершенствования</t>
    </r>
  </si>
  <si>
    <r>
      <t xml:space="preserve">Задача 5. </t>
    </r>
    <r>
      <rPr>
        <sz val="12"/>
        <color rgb="FF000000"/>
        <rFont val="Times New Roman"/>
        <family val="1"/>
        <charset val="204"/>
      </rPr>
      <t>Обеспечение своевременного контроля в финансово-бюджетной сфере</t>
    </r>
  </si>
  <si>
    <t>Обслуживание муниципального долга Березовского района</t>
  </si>
  <si>
    <t>Управление Резервным фондом Березовского района</t>
  </si>
  <si>
    <t>6.1.</t>
  </si>
  <si>
    <t>6.2.</t>
  </si>
  <si>
    <t>6.3.</t>
  </si>
  <si>
    <r>
      <t xml:space="preserve">Подпрограмма 5. </t>
    </r>
    <r>
      <rPr>
        <sz val="12"/>
        <color rgb="FF000000"/>
        <rFont val="Times New Roman"/>
        <family val="1"/>
        <charset val="204"/>
      </rPr>
      <t>Управление муниципальным долгом Березовского района</t>
    </r>
  </si>
  <si>
    <t>Итого по задаче 6</t>
  </si>
  <si>
    <t>Итого по подпрограмме 5</t>
  </si>
  <si>
    <t>Всего по муниципальной программе</t>
  </si>
  <si>
    <r>
      <rPr>
        <b/>
        <sz val="12"/>
        <color theme="1"/>
        <rFont val="Times New Roman"/>
        <family val="1"/>
        <charset val="204"/>
      </rPr>
      <t>Подпрограмма 2</t>
    </r>
    <r>
      <rPr>
        <sz val="12"/>
        <color theme="1"/>
        <rFont val="Times New Roman"/>
        <family val="1"/>
        <charset val="204"/>
      </rPr>
      <t>. Поддержание устойчивого исполнения бюджетов муниципальных образований Березовского района</t>
    </r>
  </si>
  <si>
    <r>
      <rPr>
        <b/>
        <sz val="12"/>
        <color theme="1"/>
        <rFont val="Times New Roman"/>
        <family val="1"/>
        <charset val="204"/>
      </rPr>
      <t xml:space="preserve">Задача 2. </t>
    </r>
    <r>
      <rPr>
        <sz val="12"/>
        <color theme="1"/>
        <rFont val="Times New Roman"/>
        <family val="1"/>
        <charset val="204"/>
      </rPr>
      <t>Обеспечение сбалансированности городских и сельских поселений Березовского района</t>
    </r>
  </si>
  <si>
    <r>
      <t xml:space="preserve">Цель: </t>
    </r>
    <r>
      <rPr>
        <sz val="12"/>
        <color theme="1"/>
        <rFont val="Calibri"/>
        <family val="2"/>
        <charset val="204"/>
        <scheme val="minor"/>
      </rPr>
      <t>Обеспечение равных условий для устойчивого исполнения расходных обязательств  и повышение качества управления финансами в городских и сельских поселений Березовского района, обеспечение долгосрочного развития и устойчивости бюджетной системы, повышение качества управления муниципальными финансами Березовского района.</t>
    </r>
  </si>
  <si>
    <r>
      <t xml:space="preserve">Задача 6. </t>
    </r>
    <r>
      <rPr>
        <sz val="12"/>
        <color rgb="FF000000"/>
        <rFont val="Times New Roman"/>
        <family val="1"/>
        <charset val="204"/>
      </rPr>
      <t>Эффективное управление муниципальным долгом Березовского района</t>
    </r>
  </si>
  <si>
    <t>2.3.</t>
  </si>
  <si>
    <t>4.5.</t>
  </si>
  <si>
    <t>Разработка Бюджетной стратегии Березовского района до 2020 года и её актуализации не реже одного раза в 3 года</t>
  </si>
  <si>
    <t>Предоставление субсидии бюджетам мунипальных образований Березовского райна на содействие местному самоуправления в развиитии историческихи иных местных традиций</t>
  </si>
  <si>
    <t>окружной бюджет</t>
  </si>
  <si>
    <t>Примечание</t>
  </si>
  <si>
    <t>6.4.</t>
  </si>
  <si>
    <t>Предоставление бюджетных кредитов поселениям в границах Березовского района**</t>
  </si>
  <si>
    <t>Предоставление из районного бюджета бюджетам поселений района межбюджетных трансфертов на их сбалансированность, иных межбюджетных трансфертов в соответствии с нормативными правовыми актами Березовского района*</t>
  </si>
  <si>
    <t xml:space="preserve">     &lt;*&gt;  Сумма составляет 10 процентов общего объема дотации на сбалансированность, поступившей из бюджета автономного округа в бюджет Березовского района в течении года</t>
  </si>
  <si>
    <t xml:space="preserve">      &lt;**&gt; - бюджетные ассигнования отражены в источниках финансирования дефицита бюджета Березовского района, в связи с чем в итоговых суммах по муниципальной программе не учитываются</t>
  </si>
  <si>
    <t>Планирование ассигнований на погашение долговых обязательств Березовского района**</t>
  </si>
  <si>
    <t>&lt;***&gt;</t>
  </si>
  <si>
    <t>Предоставление дотации на компенсацию снижения доходов или увеличения расходов бюджетов муниципальных образований в связи с изменением законодательства***</t>
  </si>
  <si>
    <t xml:space="preserve">В случае вступления в силу в течение финансового года нормативных правовых актов органов государственной власти Российской Федерации, автономного округа, повлекших снижение доходов или увеличение расходов местных бюджетов </t>
  </si>
  <si>
    <t>-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</si>
</sst>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4" fillId="0" borderId="0" xfId="0" applyFont="1"/>
    <xf numFmtId="0" fontId="4" fillId="2" borderId="0" xfId="0" applyFont="1" applyFill="1"/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5" xfId="0" applyFont="1" applyBorder="1"/>
    <xf numFmtId="0" fontId="4" fillId="0" borderId="5" xfId="0" applyFont="1" applyBorder="1"/>
    <xf numFmtId="164" fontId="8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9" fillId="0" borderId="0" xfId="0" applyFont="1"/>
    <xf numFmtId="4" fontId="4" fillId="0" borderId="0" xfId="0" applyNumberFormat="1" applyFont="1"/>
    <xf numFmtId="165" fontId="4" fillId="0" borderId="0" xfId="0" applyNumberFormat="1" applyFont="1"/>
    <xf numFmtId="164" fontId="3" fillId="2" borderId="8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11" xfId="0" applyNumberFormat="1" applyFont="1" applyFill="1" applyBorder="1" applyAlignment="1">
      <alignment horizontal="right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12" xfId="0" applyNumberFormat="1" applyFont="1" applyFill="1" applyBorder="1" applyAlignment="1">
      <alignment horizontal="right" vertical="center" wrapText="1"/>
    </xf>
    <xf numFmtId="164" fontId="6" fillId="2" borderId="10" xfId="0" applyNumberFormat="1" applyFont="1" applyFill="1" applyBorder="1" applyAlignment="1">
      <alignment horizontal="right"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1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5" fillId="2" borderId="26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5" fillId="2" borderId="20" xfId="0" applyNumberFormat="1" applyFont="1" applyFill="1" applyBorder="1" applyAlignment="1">
      <alignment horizontal="center" vertical="center" wrapText="1"/>
    </xf>
    <xf numFmtId="164" fontId="5" fillId="2" borderId="23" xfId="0" applyNumberFormat="1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164" fontId="5" fillId="2" borderId="21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6" fillId="2" borderId="29" xfId="0" applyNumberFormat="1" applyFont="1" applyFill="1" applyBorder="1" applyAlignment="1">
      <alignment horizontal="center" vertical="center" wrapText="1"/>
    </xf>
    <xf numFmtId="164" fontId="6" fillId="2" borderId="30" xfId="0" applyNumberFormat="1" applyFont="1" applyFill="1" applyBorder="1" applyAlignment="1">
      <alignment horizontal="center" vertical="center" wrapText="1"/>
    </xf>
    <xf numFmtId="164" fontId="6" fillId="2" borderId="31" xfId="0" applyNumberFormat="1" applyFont="1" applyFill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2" fillId="2" borderId="25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/>
    <xf numFmtId="164" fontId="0" fillId="0" borderId="5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abSelected="1" zoomScaleNormal="100" workbookViewId="0">
      <selection sqref="A1:J80"/>
    </sheetView>
  </sheetViews>
  <sheetFormatPr defaultRowHeight="15.75"/>
  <cols>
    <col min="1" max="1" width="6.42578125" style="1" customWidth="1"/>
    <col min="2" max="2" width="46.7109375" style="1" customWidth="1"/>
    <col min="3" max="3" width="16" style="1" customWidth="1"/>
    <col min="4" max="4" width="13.140625" style="1" customWidth="1"/>
    <col min="5" max="5" width="15.7109375" style="1" customWidth="1"/>
    <col min="6" max="6" width="12.28515625" style="1" customWidth="1"/>
    <col min="7" max="7" width="13.28515625" style="1" customWidth="1"/>
    <col min="8" max="8" width="13.140625" style="1" customWidth="1"/>
    <col min="9" max="9" width="13.85546875" style="1" customWidth="1"/>
    <col min="10" max="10" width="13.7109375" style="1" customWidth="1"/>
    <col min="11" max="11" width="9.140625" style="1"/>
    <col min="12" max="12" width="9.5703125" style="1" hidden="1" customWidth="1"/>
    <col min="13" max="14" width="12" style="1" hidden="1" customWidth="1"/>
    <col min="15" max="15" width="9.140625" style="1" hidden="1" customWidth="1"/>
    <col min="16" max="16" width="0" style="1" hidden="1" customWidth="1"/>
    <col min="17" max="16384" width="9.140625" style="1"/>
  </cols>
  <sheetData>
    <row r="1" spans="1:14" ht="28.5" customHeight="1" thickBot="1">
      <c r="A1" s="100" t="s">
        <v>0</v>
      </c>
      <c r="B1" s="100" t="s">
        <v>1</v>
      </c>
      <c r="C1" s="100" t="s">
        <v>7</v>
      </c>
      <c r="D1" s="100" t="s">
        <v>2</v>
      </c>
      <c r="E1" s="103" t="s">
        <v>3</v>
      </c>
      <c r="F1" s="104"/>
      <c r="G1" s="104"/>
      <c r="H1" s="104"/>
      <c r="I1" s="104"/>
      <c r="J1" s="105"/>
    </row>
    <row r="2" spans="1:14" ht="19.5" customHeight="1" thickBot="1">
      <c r="A2" s="101"/>
      <c r="B2" s="101"/>
      <c r="C2" s="101"/>
      <c r="D2" s="101"/>
      <c r="E2" s="100" t="s">
        <v>4</v>
      </c>
      <c r="F2" s="103" t="s">
        <v>5</v>
      </c>
      <c r="G2" s="104"/>
      <c r="H2" s="104"/>
      <c r="I2" s="104"/>
      <c r="J2" s="105"/>
    </row>
    <row r="3" spans="1:14" ht="16.5" customHeight="1" thickBot="1">
      <c r="A3" s="102"/>
      <c r="B3" s="102"/>
      <c r="C3" s="102"/>
      <c r="D3" s="102"/>
      <c r="E3" s="102"/>
      <c r="F3" s="3">
        <v>2014</v>
      </c>
      <c r="G3" s="3">
        <v>2015</v>
      </c>
      <c r="H3" s="4">
        <v>2016</v>
      </c>
      <c r="I3" s="4">
        <v>2017</v>
      </c>
      <c r="J3" s="5">
        <v>2018</v>
      </c>
    </row>
    <row r="4" spans="1:14" ht="16.5" thickBot="1">
      <c r="A4" s="6">
        <v>1</v>
      </c>
      <c r="B4" s="3">
        <v>2</v>
      </c>
      <c r="C4" s="7">
        <v>3</v>
      </c>
      <c r="D4" s="8">
        <v>4</v>
      </c>
      <c r="E4" s="8">
        <v>5</v>
      </c>
      <c r="F4" s="3">
        <v>6</v>
      </c>
      <c r="G4" s="3">
        <v>7</v>
      </c>
      <c r="H4" s="4">
        <v>8</v>
      </c>
      <c r="I4" s="4">
        <v>9</v>
      </c>
      <c r="J4" s="5">
        <v>10</v>
      </c>
    </row>
    <row r="5" spans="1:14" ht="66" customHeight="1" thickBot="1">
      <c r="A5" s="97" t="s">
        <v>65</v>
      </c>
      <c r="B5" s="98"/>
      <c r="C5" s="98"/>
      <c r="D5" s="98"/>
      <c r="E5" s="98"/>
      <c r="F5" s="98"/>
      <c r="G5" s="98"/>
      <c r="H5" s="98"/>
      <c r="I5" s="98"/>
      <c r="J5" s="99"/>
    </row>
    <row r="6" spans="1:14" ht="37.5" customHeight="1" thickBot="1">
      <c r="A6" s="119" t="s">
        <v>47</v>
      </c>
      <c r="B6" s="120"/>
      <c r="C6" s="120"/>
      <c r="D6" s="120"/>
      <c r="E6" s="120"/>
      <c r="F6" s="120"/>
      <c r="G6" s="120"/>
      <c r="H6" s="120"/>
      <c r="I6" s="120"/>
      <c r="J6" s="121"/>
    </row>
    <row r="7" spans="1:14" ht="37.5" customHeight="1" thickBot="1">
      <c r="A7" s="97" t="s">
        <v>48</v>
      </c>
      <c r="B7" s="98"/>
      <c r="C7" s="98"/>
      <c r="D7" s="98"/>
      <c r="E7" s="98"/>
      <c r="F7" s="98"/>
      <c r="G7" s="98"/>
      <c r="H7" s="98"/>
      <c r="I7" s="98"/>
      <c r="J7" s="99"/>
    </row>
    <row r="8" spans="1:14" ht="25.5" customHeight="1" thickBot="1">
      <c r="A8" s="56" t="s">
        <v>8</v>
      </c>
      <c r="B8" s="56" t="s">
        <v>6</v>
      </c>
      <c r="C8" s="56" t="s">
        <v>10</v>
      </c>
      <c r="D8" s="16" t="s">
        <v>4</v>
      </c>
      <c r="E8" s="35">
        <f>E9</f>
        <v>951155.4</v>
      </c>
      <c r="F8" s="35">
        <f t="shared" ref="F8:J8" si="0">F9</f>
        <v>178383.40000000002</v>
      </c>
      <c r="G8" s="35">
        <f t="shared" si="0"/>
        <v>176734.1</v>
      </c>
      <c r="H8" s="35">
        <f t="shared" si="0"/>
        <v>185163.1</v>
      </c>
      <c r="I8" s="35">
        <f t="shared" si="0"/>
        <v>205437.4</v>
      </c>
      <c r="J8" s="35">
        <f t="shared" si="0"/>
        <v>205437.4</v>
      </c>
    </row>
    <row r="9" spans="1:14" ht="38.25" customHeight="1" thickBot="1">
      <c r="A9" s="57"/>
      <c r="B9" s="57"/>
      <c r="C9" s="57"/>
      <c r="D9" s="29" t="s">
        <v>32</v>
      </c>
      <c r="E9" s="26">
        <f>F9+G9+H9+I9+J9</f>
        <v>951155.4</v>
      </c>
      <c r="F9" s="26">
        <f>66264.1+35651.7+76467.6</f>
        <v>178383.40000000002</v>
      </c>
      <c r="G9" s="27">
        <v>176734.1</v>
      </c>
      <c r="H9" s="26">
        <v>185163.1</v>
      </c>
      <c r="I9" s="28">
        <v>205437.4</v>
      </c>
      <c r="J9" s="26">
        <v>205437.4</v>
      </c>
    </row>
    <row r="10" spans="1:14" ht="30" customHeight="1" thickBot="1">
      <c r="A10" s="110" t="s">
        <v>11</v>
      </c>
      <c r="B10" s="111"/>
      <c r="C10" s="112"/>
      <c r="D10" s="34" t="s">
        <v>4</v>
      </c>
      <c r="E10" s="12">
        <f>E8</f>
        <v>951155.4</v>
      </c>
      <c r="F10" s="12">
        <f t="shared" ref="F10:J10" si="1">F8</f>
        <v>178383.40000000002</v>
      </c>
      <c r="G10" s="12">
        <f t="shared" si="1"/>
        <v>176734.1</v>
      </c>
      <c r="H10" s="12">
        <f t="shared" si="1"/>
        <v>185163.1</v>
      </c>
      <c r="I10" s="12">
        <f t="shared" si="1"/>
        <v>205437.4</v>
      </c>
      <c r="J10" s="12">
        <f t="shared" si="1"/>
        <v>205437.4</v>
      </c>
    </row>
    <row r="11" spans="1:14" ht="36.75" customHeight="1" thickBot="1">
      <c r="A11" s="116"/>
      <c r="B11" s="117"/>
      <c r="C11" s="118"/>
      <c r="D11" s="29" t="s">
        <v>32</v>
      </c>
      <c r="E11" s="23">
        <f>E9</f>
        <v>951155.4</v>
      </c>
      <c r="F11" s="23">
        <f t="shared" ref="F11:J11" si="2">F9</f>
        <v>178383.40000000002</v>
      </c>
      <c r="G11" s="23">
        <f t="shared" si="2"/>
        <v>176734.1</v>
      </c>
      <c r="H11" s="23">
        <f t="shared" si="2"/>
        <v>185163.1</v>
      </c>
      <c r="I11" s="23">
        <f t="shared" si="2"/>
        <v>205437.4</v>
      </c>
      <c r="J11" s="23">
        <f t="shared" si="2"/>
        <v>205437.4</v>
      </c>
    </row>
    <row r="12" spans="1:14" ht="30" customHeight="1" thickBot="1">
      <c r="A12" s="54" t="s">
        <v>40</v>
      </c>
      <c r="B12" s="125"/>
      <c r="C12" s="125"/>
      <c r="D12" s="126"/>
      <c r="E12" s="12">
        <f>E10</f>
        <v>951155.4</v>
      </c>
      <c r="F12" s="12">
        <f>F10</f>
        <v>178383.40000000002</v>
      </c>
      <c r="G12" s="12">
        <f>G10</f>
        <v>176734.1</v>
      </c>
      <c r="H12" s="12">
        <f>H10</f>
        <v>185163.1</v>
      </c>
      <c r="I12" s="12">
        <f>I10</f>
        <v>205437.4</v>
      </c>
      <c r="J12" s="12">
        <f>J10</f>
        <v>205437.4</v>
      </c>
    </row>
    <row r="13" spans="1:14" ht="33" customHeight="1" thickBot="1">
      <c r="A13" s="106" t="s">
        <v>63</v>
      </c>
      <c r="B13" s="107"/>
      <c r="C13" s="107"/>
      <c r="D13" s="107"/>
      <c r="E13" s="107"/>
      <c r="F13" s="107"/>
      <c r="G13" s="107"/>
      <c r="H13" s="107"/>
      <c r="I13" s="107"/>
      <c r="J13" s="108"/>
      <c r="K13" s="2"/>
    </row>
    <row r="14" spans="1:14" ht="26.25" customHeight="1" thickBot="1">
      <c r="A14" s="106" t="s">
        <v>64</v>
      </c>
      <c r="B14" s="107"/>
      <c r="C14" s="107"/>
      <c r="D14" s="107"/>
      <c r="E14" s="107"/>
      <c r="F14" s="107"/>
      <c r="G14" s="107"/>
      <c r="H14" s="107"/>
      <c r="I14" s="107"/>
      <c r="J14" s="108"/>
      <c r="N14" s="13"/>
    </row>
    <row r="15" spans="1:14" ht="30.75" customHeight="1" thickBot="1">
      <c r="A15" s="58" t="s">
        <v>9</v>
      </c>
      <c r="B15" s="58" t="s">
        <v>75</v>
      </c>
      <c r="C15" s="56" t="s">
        <v>10</v>
      </c>
      <c r="D15" s="33" t="s">
        <v>4</v>
      </c>
      <c r="E15" s="35">
        <f>F15</f>
        <v>15214.1</v>
      </c>
      <c r="F15" s="35">
        <f>F16</f>
        <v>15214.1</v>
      </c>
      <c r="G15" s="35" t="s">
        <v>82</v>
      </c>
      <c r="H15" s="35" t="s">
        <v>82</v>
      </c>
      <c r="I15" s="35" t="s">
        <v>82</v>
      </c>
      <c r="J15" s="35" t="s">
        <v>82</v>
      </c>
    </row>
    <row r="16" spans="1:14" ht="66" customHeight="1" thickBot="1">
      <c r="A16" s="57"/>
      <c r="B16" s="57"/>
      <c r="C16" s="58"/>
      <c r="D16" s="29" t="s">
        <v>32</v>
      </c>
      <c r="E16" s="9">
        <f>F16</f>
        <v>15214.1</v>
      </c>
      <c r="F16" s="9">
        <v>15214.1</v>
      </c>
      <c r="G16" s="9" t="s">
        <v>82</v>
      </c>
      <c r="H16" s="9" t="s">
        <v>82</v>
      </c>
      <c r="I16" s="9" t="s">
        <v>82</v>
      </c>
      <c r="J16" s="32" t="s">
        <v>82</v>
      </c>
    </row>
    <row r="17" spans="1:16" ht="27.75" customHeight="1" thickBot="1">
      <c r="A17" s="109" t="s">
        <v>21</v>
      </c>
      <c r="B17" s="56" t="s">
        <v>74</v>
      </c>
      <c r="C17" s="58"/>
      <c r="D17" s="33" t="s">
        <v>4</v>
      </c>
      <c r="E17" s="36">
        <f>E18</f>
        <v>10000</v>
      </c>
      <c r="F17" s="36">
        <f t="shared" ref="F17:J17" si="3">F18</f>
        <v>2000</v>
      </c>
      <c r="G17" s="36">
        <f t="shared" si="3"/>
        <v>2000</v>
      </c>
      <c r="H17" s="36">
        <f t="shared" si="3"/>
        <v>2000</v>
      </c>
      <c r="I17" s="36">
        <f t="shared" si="3"/>
        <v>2000</v>
      </c>
      <c r="J17" s="36">
        <f t="shared" si="3"/>
        <v>2000</v>
      </c>
      <c r="O17" s="10"/>
      <c r="P17" s="11"/>
    </row>
    <row r="18" spans="1:16" ht="32.25" customHeight="1" thickBot="1">
      <c r="A18" s="66"/>
      <c r="B18" s="57"/>
      <c r="C18" s="58"/>
      <c r="D18" s="29" t="s">
        <v>32</v>
      </c>
      <c r="E18" s="32">
        <f>F18+G18+H18+I18+J18</f>
        <v>10000</v>
      </c>
      <c r="F18" s="32">
        <v>2000</v>
      </c>
      <c r="G18" s="30">
        <v>2000</v>
      </c>
      <c r="H18" s="9">
        <v>2000</v>
      </c>
      <c r="I18" s="31">
        <v>2000</v>
      </c>
      <c r="J18" s="9">
        <v>2000</v>
      </c>
    </row>
    <row r="19" spans="1:16" ht="41.25" customHeight="1" thickBot="1">
      <c r="A19" s="109" t="s">
        <v>67</v>
      </c>
      <c r="B19" s="56" t="s">
        <v>70</v>
      </c>
      <c r="C19" s="58"/>
      <c r="D19" s="33" t="s">
        <v>4</v>
      </c>
      <c r="E19" s="36">
        <f>E20+E21</f>
        <v>500</v>
      </c>
      <c r="F19" s="36">
        <f>F21</f>
        <v>1900</v>
      </c>
      <c r="G19" s="37">
        <v>300</v>
      </c>
      <c r="H19" s="35">
        <v>200</v>
      </c>
      <c r="I19" s="38">
        <v>0</v>
      </c>
      <c r="J19" s="35">
        <v>0</v>
      </c>
    </row>
    <row r="20" spans="1:16" ht="41.25" customHeight="1" thickBot="1">
      <c r="A20" s="63"/>
      <c r="B20" s="58"/>
      <c r="C20" s="58"/>
      <c r="D20" s="29" t="s">
        <v>32</v>
      </c>
      <c r="E20" s="32">
        <f>F20+G20+H20+I20+J20</f>
        <v>0</v>
      </c>
      <c r="F20" s="32"/>
      <c r="G20" s="30">
        <v>0</v>
      </c>
      <c r="H20" s="9">
        <v>0</v>
      </c>
      <c r="I20" s="31">
        <v>0</v>
      </c>
      <c r="J20" s="9">
        <v>0</v>
      </c>
    </row>
    <row r="21" spans="1:16" ht="45" customHeight="1" thickBot="1">
      <c r="A21" s="66"/>
      <c r="B21" s="57"/>
      <c r="C21" s="57"/>
      <c r="D21" s="29" t="s">
        <v>71</v>
      </c>
      <c r="E21" s="32">
        <v>500</v>
      </c>
      <c r="F21" s="32">
        <v>1900</v>
      </c>
      <c r="G21" s="30">
        <v>300</v>
      </c>
      <c r="H21" s="9">
        <v>200</v>
      </c>
      <c r="I21" s="31">
        <v>0</v>
      </c>
      <c r="J21" s="9">
        <v>0</v>
      </c>
    </row>
    <row r="22" spans="1:16" ht="33" customHeight="1" thickBot="1">
      <c r="A22" s="110" t="s">
        <v>12</v>
      </c>
      <c r="B22" s="111"/>
      <c r="C22" s="112"/>
      <c r="D22" s="34" t="s">
        <v>20</v>
      </c>
      <c r="E22" s="39">
        <f>E23+E24</f>
        <v>17614.099999999999</v>
      </c>
      <c r="F22" s="39">
        <f>F23+F24</f>
        <v>17114.099999999999</v>
      </c>
      <c r="G22" s="39">
        <f t="shared" ref="G22:J22" si="4">G19</f>
        <v>300</v>
      </c>
      <c r="H22" s="39">
        <f t="shared" si="4"/>
        <v>200</v>
      </c>
      <c r="I22" s="39">
        <f t="shared" si="4"/>
        <v>0</v>
      </c>
      <c r="J22" s="39">
        <f t="shared" si="4"/>
        <v>0</v>
      </c>
    </row>
    <row r="23" spans="1:16" ht="33" customHeight="1" thickBot="1">
      <c r="A23" s="113"/>
      <c r="B23" s="114"/>
      <c r="C23" s="115"/>
      <c r="D23" s="44" t="s">
        <v>32</v>
      </c>
      <c r="E23" s="32">
        <f>F23+G23+H23+I23+J23</f>
        <v>15214.1</v>
      </c>
      <c r="F23" s="32">
        <f>F16</f>
        <v>15214.1</v>
      </c>
      <c r="G23" s="32">
        <f t="shared" ref="G23:J23" si="5">G20</f>
        <v>0</v>
      </c>
      <c r="H23" s="32">
        <f t="shared" si="5"/>
        <v>0</v>
      </c>
      <c r="I23" s="32">
        <f t="shared" si="5"/>
        <v>0</v>
      </c>
      <c r="J23" s="32">
        <f t="shared" si="5"/>
        <v>0</v>
      </c>
    </row>
    <row r="24" spans="1:16" ht="33" customHeight="1" thickBot="1">
      <c r="A24" s="116"/>
      <c r="B24" s="117"/>
      <c r="C24" s="118"/>
      <c r="D24" s="29" t="s">
        <v>71</v>
      </c>
      <c r="E24" s="32">
        <f>F24+G24+H24</f>
        <v>2400</v>
      </c>
      <c r="F24" s="40">
        <f>F21</f>
        <v>1900</v>
      </c>
      <c r="G24" s="40">
        <f t="shared" ref="G24:J24" si="6">G21</f>
        <v>300</v>
      </c>
      <c r="H24" s="40">
        <f t="shared" si="6"/>
        <v>200</v>
      </c>
      <c r="I24" s="40">
        <f t="shared" si="6"/>
        <v>0</v>
      </c>
      <c r="J24" s="40">
        <f t="shared" si="6"/>
        <v>0</v>
      </c>
    </row>
    <row r="25" spans="1:16" ht="33" customHeight="1" thickBot="1">
      <c r="A25" s="54" t="s">
        <v>41</v>
      </c>
      <c r="B25" s="55"/>
      <c r="C25" s="55"/>
      <c r="D25" s="55"/>
      <c r="E25" s="12">
        <f>F25+G25+H25+I25+J25</f>
        <v>32828.199999999997</v>
      </c>
      <c r="F25" s="41">
        <f>F22+F16</f>
        <v>32328.199999999997</v>
      </c>
      <c r="G25" s="41">
        <f t="shared" ref="G25:J25" si="7">G22</f>
        <v>300</v>
      </c>
      <c r="H25" s="41">
        <f t="shared" si="7"/>
        <v>200</v>
      </c>
      <c r="I25" s="41">
        <f t="shared" si="7"/>
        <v>0</v>
      </c>
      <c r="J25" s="12">
        <f t="shared" si="7"/>
        <v>0</v>
      </c>
    </row>
    <row r="26" spans="1:16" ht="33" customHeight="1" thickBot="1">
      <c r="A26" s="42"/>
      <c r="B26" s="43"/>
      <c r="C26" s="43"/>
      <c r="D26" s="44" t="s">
        <v>32</v>
      </c>
      <c r="E26" s="23">
        <f>F26</f>
        <v>15214.1</v>
      </c>
      <c r="F26" s="23">
        <v>15214.1</v>
      </c>
      <c r="G26" s="23">
        <v>0</v>
      </c>
      <c r="H26" s="23">
        <v>0</v>
      </c>
      <c r="I26" s="23">
        <v>0</v>
      </c>
      <c r="J26" s="23">
        <v>0</v>
      </c>
    </row>
    <row r="27" spans="1:16" ht="33" customHeight="1" thickBot="1">
      <c r="A27" s="42"/>
      <c r="B27" s="43"/>
      <c r="C27" s="43"/>
      <c r="D27" s="44" t="s">
        <v>71</v>
      </c>
      <c r="E27" s="40">
        <f>F27+G27+H27</f>
        <v>2400</v>
      </c>
      <c r="F27" s="40">
        <v>1900</v>
      </c>
      <c r="G27" s="45">
        <v>300</v>
      </c>
      <c r="H27" s="23">
        <v>200</v>
      </c>
      <c r="I27" s="23">
        <v>0</v>
      </c>
      <c r="J27" s="23">
        <v>0</v>
      </c>
    </row>
    <row r="28" spans="1:16" ht="29.25" customHeight="1" thickBot="1">
      <c r="A28" s="106" t="s">
        <v>49</v>
      </c>
      <c r="B28" s="107"/>
      <c r="C28" s="107"/>
      <c r="D28" s="107"/>
      <c r="E28" s="67"/>
      <c r="F28" s="107"/>
      <c r="G28" s="107"/>
      <c r="H28" s="107"/>
      <c r="I28" s="107"/>
      <c r="J28" s="108"/>
    </row>
    <row r="29" spans="1:16" ht="35.25" customHeight="1" thickBot="1">
      <c r="A29" s="106" t="s">
        <v>50</v>
      </c>
      <c r="B29" s="107"/>
      <c r="C29" s="107"/>
      <c r="D29" s="107"/>
      <c r="E29" s="107"/>
      <c r="F29" s="107"/>
      <c r="G29" s="107"/>
      <c r="H29" s="107"/>
      <c r="I29" s="107"/>
      <c r="J29" s="108"/>
    </row>
    <row r="30" spans="1:16" ht="25.5" customHeight="1" thickBot="1">
      <c r="A30" s="56" t="s">
        <v>13</v>
      </c>
      <c r="B30" s="56" t="s">
        <v>15</v>
      </c>
      <c r="C30" s="56" t="s">
        <v>10</v>
      </c>
      <c r="D30" s="33" t="s">
        <v>4</v>
      </c>
      <c r="E30" s="22">
        <f>E31</f>
        <v>8048.4</v>
      </c>
      <c r="F30" s="22">
        <f t="shared" ref="F30:J30" si="8">F31</f>
        <v>0</v>
      </c>
      <c r="G30" s="22">
        <f t="shared" si="8"/>
        <v>0</v>
      </c>
      <c r="H30" s="22">
        <f t="shared" si="8"/>
        <v>0</v>
      </c>
      <c r="I30" s="22">
        <f t="shared" si="8"/>
        <v>4024.2</v>
      </c>
      <c r="J30" s="22">
        <f t="shared" si="8"/>
        <v>4024.2</v>
      </c>
    </row>
    <row r="31" spans="1:16" ht="40.5" customHeight="1" thickBot="1">
      <c r="A31" s="57"/>
      <c r="B31" s="57"/>
      <c r="C31" s="58"/>
      <c r="D31" s="29" t="s">
        <v>32</v>
      </c>
      <c r="E31" s="32">
        <f>F31+G31+I31+H31+J31</f>
        <v>8048.4</v>
      </c>
      <c r="F31" s="32">
        <v>0</v>
      </c>
      <c r="G31" s="9">
        <v>0</v>
      </c>
      <c r="H31" s="32">
        <v>0</v>
      </c>
      <c r="I31" s="32">
        <v>4024.2</v>
      </c>
      <c r="J31" s="32">
        <v>4024.2</v>
      </c>
    </row>
    <row r="32" spans="1:16" ht="31.5" customHeight="1" thickBot="1">
      <c r="A32" s="56" t="s">
        <v>14</v>
      </c>
      <c r="B32" s="56" t="s">
        <v>16</v>
      </c>
      <c r="C32" s="58"/>
      <c r="D32" s="33" t="s">
        <v>4</v>
      </c>
      <c r="E32" s="22">
        <f>E33</f>
        <v>11805</v>
      </c>
      <c r="F32" s="22">
        <f t="shared" ref="F32" si="9">F33</f>
        <v>3756.6</v>
      </c>
      <c r="G32" s="22">
        <f t="shared" ref="G32" si="10">G33</f>
        <v>0</v>
      </c>
      <c r="H32" s="22">
        <f t="shared" ref="H32" si="11">H33</f>
        <v>0</v>
      </c>
      <c r="I32" s="22">
        <f t="shared" ref="I32" si="12">I33</f>
        <v>4024.2</v>
      </c>
      <c r="J32" s="22">
        <f t="shared" ref="J32" si="13">J33</f>
        <v>4024.2</v>
      </c>
      <c r="L32" s="1">
        <v>2014</v>
      </c>
      <c r="M32" s="1">
        <v>2015</v>
      </c>
      <c r="N32" s="1">
        <v>2016</v>
      </c>
    </row>
    <row r="33" spans="1:14" ht="43.5" customHeight="1" thickBot="1">
      <c r="A33" s="57"/>
      <c r="B33" s="57"/>
      <c r="C33" s="58"/>
      <c r="D33" s="29" t="s">
        <v>32</v>
      </c>
      <c r="E33" s="32">
        <f>F33+G33+I33+H33+J33</f>
        <v>11805</v>
      </c>
      <c r="F33" s="32">
        <v>3756.6</v>
      </c>
      <c r="G33" s="9">
        <v>0</v>
      </c>
      <c r="H33" s="32">
        <v>0</v>
      </c>
      <c r="I33" s="32">
        <v>4024.2</v>
      </c>
      <c r="J33" s="32">
        <v>4024.2</v>
      </c>
      <c r="L33" s="21">
        <v>375307.7</v>
      </c>
      <c r="M33" s="21">
        <v>385833.9</v>
      </c>
      <c r="N33" s="21">
        <v>402417.6</v>
      </c>
    </row>
    <row r="34" spans="1:14" ht="34.5" customHeight="1" thickBot="1">
      <c r="A34" s="56" t="s">
        <v>17</v>
      </c>
      <c r="B34" s="56" t="s">
        <v>18</v>
      </c>
      <c r="C34" s="58"/>
      <c r="D34" s="33" t="s">
        <v>4</v>
      </c>
      <c r="E34" s="22">
        <f>E35</f>
        <v>118049.2</v>
      </c>
      <c r="F34" s="22">
        <f t="shared" ref="F34" si="14">F35</f>
        <v>37565.599999999999</v>
      </c>
      <c r="G34" s="22">
        <f t="shared" ref="G34" si="15">G35</f>
        <v>0</v>
      </c>
      <c r="H34" s="22">
        <f t="shared" ref="H34" si="16">H35</f>
        <v>0</v>
      </c>
      <c r="I34" s="22">
        <f t="shared" ref="I34" si="17">I35</f>
        <v>40241.800000000003</v>
      </c>
      <c r="J34" s="22">
        <f t="shared" ref="J34" si="18">J35</f>
        <v>40241.800000000003</v>
      </c>
      <c r="L34" s="1">
        <f>L33*10%</f>
        <v>37530.770000000004</v>
      </c>
      <c r="M34" s="1">
        <f t="shared" ref="M34:N34" si="19">M33*10%</f>
        <v>38583.390000000007</v>
      </c>
      <c r="N34" s="1">
        <f t="shared" si="19"/>
        <v>40241.760000000002</v>
      </c>
    </row>
    <row r="35" spans="1:14" ht="75" customHeight="1" thickBot="1">
      <c r="A35" s="57"/>
      <c r="B35" s="57"/>
      <c r="C35" s="58"/>
      <c r="D35" s="29" t="s">
        <v>32</v>
      </c>
      <c r="E35" s="32">
        <f>F35+G35+I35+H35+J35</f>
        <v>118049.2</v>
      </c>
      <c r="F35" s="32">
        <v>37565.599999999999</v>
      </c>
      <c r="G35" s="9">
        <v>0</v>
      </c>
      <c r="H35" s="32">
        <v>0</v>
      </c>
      <c r="I35" s="32">
        <v>40241.800000000003</v>
      </c>
      <c r="J35" s="32">
        <v>40241.800000000003</v>
      </c>
    </row>
    <row r="36" spans="1:14" ht="29.25" customHeight="1" thickBot="1">
      <c r="A36" s="109" t="s">
        <v>19</v>
      </c>
      <c r="B36" s="56" t="s">
        <v>80</v>
      </c>
      <c r="C36" s="58"/>
      <c r="D36" s="33" t="s">
        <v>4</v>
      </c>
      <c r="E36" s="9" t="s">
        <v>82</v>
      </c>
      <c r="F36" s="9" t="s">
        <v>82</v>
      </c>
      <c r="G36" s="9" t="s">
        <v>82</v>
      </c>
      <c r="H36" s="9" t="s">
        <v>82</v>
      </c>
      <c r="I36" s="9" t="s">
        <v>82</v>
      </c>
      <c r="J36" s="9" t="s">
        <v>82</v>
      </c>
    </row>
    <row r="37" spans="1:14" ht="48" customHeight="1" thickBot="1">
      <c r="A37" s="66"/>
      <c r="B37" s="57"/>
      <c r="C37" s="58"/>
      <c r="D37" s="29" t="s">
        <v>32</v>
      </c>
      <c r="E37" s="9" t="s">
        <v>82</v>
      </c>
      <c r="F37" s="9" t="s">
        <v>82</v>
      </c>
      <c r="G37" s="9" t="s">
        <v>82</v>
      </c>
      <c r="H37" s="9" t="s">
        <v>82</v>
      </c>
      <c r="I37" s="9" t="s">
        <v>82</v>
      </c>
      <c r="J37" s="32" t="s">
        <v>82</v>
      </c>
    </row>
    <row r="38" spans="1:14" ht="29.25" customHeight="1" thickBot="1">
      <c r="A38" s="110" t="s">
        <v>43</v>
      </c>
      <c r="B38" s="111"/>
      <c r="C38" s="112"/>
      <c r="D38" s="33" t="s">
        <v>4</v>
      </c>
      <c r="E38" s="12">
        <f>E30+E32+E34</f>
        <v>137902.6</v>
      </c>
      <c r="F38" s="12">
        <f t="shared" ref="F38:J38" si="20">F30+F32+F34</f>
        <v>41322.199999999997</v>
      </c>
      <c r="G38" s="12">
        <f t="shared" si="20"/>
        <v>0</v>
      </c>
      <c r="H38" s="12">
        <f t="shared" si="20"/>
        <v>0</v>
      </c>
      <c r="I38" s="12">
        <f t="shared" si="20"/>
        <v>48290.200000000004</v>
      </c>
      <c r="J38" s="12">
        <f t="shared" si="20"/>
        <v>48290.200000000004</v>
      </c>
    </row>
    <row r="39" spans="1:14" ht="36" customHeight="1" thickBot="1">
      <c r="A39" s="116"/>
      <c r="B39" s="117"/>
      <c r="C39" s="118"/>
      <c r="D39" s="29" t="s">
        <v>32</v>
      </c>
      <c r="E39" s="32">
        <f>F39+G39+I39+H39+J39</f>
        <v>137902.6</v>
      </c>
      <c r="F39" s="23">
        <f>F31+F33+F35</f>
        <v>41322.199999999997</v>
      </c>
      <c r="G39" s="23">
        <f t="shared" ref="G39:J39" si="21">G31+G33+G35</f>
        <v>0</v>
      </c>
      <c r="H39" s="23">
        <f t="shared" si="21"/>
        <v>0</v>
      </c>
      <c r="I39" s="23">
        <f t="shared" si="21"/>
        <v>48290.200000000004</v>
      </c>
      <c r="J39" s="23">
        <f t="shared" si="21"/>
        <v>48290.200000000004</v>
      </c>
    </row>
    <row r="40" spans="1:14" ht="25.5" customHeight="1" thickBot="1">
      <c r="A40" s="54" t="s">
        <v>42</v>
      </c>
      <c r="B40" s="55"/>
      <c r="C40" s="55"/>
      <c r="D40" s="55"/>
      <c r="E40" s="12">
        <f>E31+E33+E35</f>
        <v>137902.6</v>
      </c>
      <c r="F40" s="12">
        <f t="shared" ref="F40:J40" si="22">F31+F33+F35</f>
        <v>41322.199999999997</v>
      </c>
      <c r="G40" s="12">
        <f t="shared" si="22"/>
        <v>0</v>
      </c>
      <c r="H40" s="12">
        <f t="shared" si="22"/>
        <v>0</v>
      </c>
      <c r="I40" s="12">
        <f t="shared" si="22"/>
        <v>48290.200000000004</v>
      </c>
      <c r="J40" s="12">
        <f t="shared" si="22"/>
        <v>48290.200000000004</v>
      </c>
    </row>
    <row r="41" spans="1:14" ht="30" customHeight="1" thickBot="1">
      <c r="A41" s="122" t="s">
        <v>51</v>
      </c>
      <c r="B41" s="123"/>
      <c r="C41" s="123"/>
      <c r="D41" s="123"/>
      <c r="E41" s="123"/>
      <c r="F41" s="123"/>
      <c r="G41" s="123"/>
      <c r="H41" s="123"/>
      <c r="I41" s="123"/>
      <c r="J41" s="124"/>
    </row>
    <row r="42" spans="1:14" ht="33" customHeight="1" thickBot="1">
      <c r="A42" s="122" t="s">
        <v>52</v>
      </c>
      <c r="B42" s="123"/>
      <c r="C42" s="123"/>
      <c r="D42" s="123"/>
      <c r="E42" s="123"/>
      <c r="F42" s="123"/>
      <c r="G42" s="123"/>
      <c r="H42" s="123"/>
      <c r="I42" s="123"/>
      <c r="J42" s="124"/>
    </row>
    <row r="43" spans="1:14" ht="18.75" customHeight="1">
      <c r="A43" s="71" t="s">
        <v>23</v>
      </c>
      <c r="B43" s="69" t="s">
        <v>28</v>
      </c>
      <c r="C43" s="56" t="s">
        <v>10</v>
      </c>
      <c r="D43" s="95" t="s">
        <v>31</v>
      </c>
      <c r="E43" s="56" t="s">
        <v>82</v>
      </c>
      <c r="F43" s="56" t="s">
        <v>82</v>
      </c>
      <c r="G43" s="56" t="s">
        <v>82</v>
      </c>
      <c r="H43" s="56" t="s">
        <v>82</v>
      </c>
      <c r="I43" s="56" t="s">
        <v>82</v>
      </c>
      <c r="J43" s="56" t="s">
        <v>82</v>
      </c>
    </row>
    <row r="44" spans="1:14" ht="35.25" customHeight="1" thickBot="1">
      <c r="A44" s="74"/>
      <c r="B44" s="73"/>
      <c r="C44" s="58"/>
      <c r="D44" s="96"/>
      <c r="E44" s="57"/>
      <c r="F44" s="57"/>
      <c r="G44" s="57"/>
      <c r="H44" s="57"/>
      <c r="I44" s="57"/>
      <c r="J44" s="57"/>
    </row>
    <row r="45" spans="1:14" ht="22.5" customHeight="1">
      <c r="A45" s="71" t="s">
        <v>24</v>
      </c>
      <c r="B45" s="69" t="s">
        <v>29</v>
      </c>
      <c r="C45" s="58"/>
      <c r="D45" s="62" t="s">
        <v>31</v>
      </c>
      <c r="E45" s="46" t="s">
        <v>82</v>
      </c>
      <c r="F45" s="46" t="s">
        <v>82</v>
      </c>
      <c r="G45" s="46" t="s">
        <v>82</v>
      </c>
      <c r="H45" s="46" t="s">
        <v>82</v>
      </c>
      <c r="I45" s="46" t="s">
        <v>82</v>
      </c>
      <c r="J45" s="46" t="s">
        <v>82</v>
      </c>
    </row>
    <row r="46" spans="1:14" ht="43.5" customHeight="1" thickBot="1">
      <c r="A46" s="74"/>
      <c r="B46" s="73"/>
      <c r="C46" s="58"/>
      <c r="D46" s="61"/>
      <c r="E46" s="47"/>
      <c r="F46" s="47"/>
      <c r="G46" s="47"/>
      <c r="H46" s="47"/>
      <c r="I46" s="47"/>
      <c r="J46" s="47"/>
    </row>
    <row r="47" spans="1:14" ht="18.75" customHeight="1">
      <c r="A47" s="69" t="s">
        <v>25</v>
      </c>
      <c r="B47" s="69" t="s">
        <v>30</v>
      </c>
      <c r="C47" s="58"/>
      <c r="D47" s="62" t="s">
        <v>31</v>
      </c>
      <c r="E47" s="56" t="s">
        <v>82</v>
      </c>
      <c r="F47" s="56" t="s">
        <v>82</v>
      </c>
      <c r="G47" s="56" t="s">
        <v>82</v>
      </c>
      <c r="H47" s="56" t="s">
        <v>82</v>
      </c>
      <c r="I47" s="56" t="s">
        <v>82</v>
      </c>
      <c r="J47" s="56" t="s">
        <v>82</v>
      </c>
    </row>
    <row r="48" spans="1:14" ht="46.5" customHeight="1" thickBot="1">
      <c r="A48" s="73"/>
      <c r="B48" s="73"/>
      <c r="C48" s="58"/>
      <c r="D48" s="61"/>
      <c r="E48" s="57"/>
      <c r="F48" s="57"/>
      <c r="G48" s="57"/>
      <c r="H48" s="57"/>
      <c r="I48" s="57"/>
      <c r="J48" s="57"/>
    </row>
    <row r="49" spans="1:10" ht="27.75" customHeight="1" thickBot="1">
      <c r="A49" s="62" t="s">
        <v>26</v>
      </c>
      <c r="B49" s="62" t="s">
        <v>69</v>
      </c>
      <c r="C49" s="58"/>
      <c r="D49" s="15" t="s">
        <v>20</v>
      </c>
      <c r="E49" s="12">
        <f>F49+G49+H49+I49+J49</f>
        <v>1000</v>
      </c>
      <c r="F49" s="12">
        <f>F50</f>
        <v>0</v>
      </c>
      <c r="G49" s="12">
        <f t="shared" ref="G49:J51" si="23">G50</f>
        <v>0</v>
      </c>
      <c r="H49" s="12">
        <f>H50</f>
        <v>0</v>
      </c>
      <c r="I49" s="12">
        <f>I50</f>
        <v>1000</v>
      </c>
      <c r="J49" s="12">
        <f t="shared" si="23"/>
        <v>0</v>
      </c>
    </row>
    <row r="50" spans="1:10" ht="50.25" customHeight="1" thickBot="1">
      <c r="A50" s="61"/>
      <c r="B50" s="61"/>
      <c r="C50" s="58"/>
      <c r="D50" s="14" t="s">
        <v>32</v>
      </c>
      <c r="E50" s="9">
        <f>F50+G50+H50+I50+J50</f>
        <v>1000</v>
      </c>
      <c r="F50" s="9">
        <v>0</v>
      </c>
      <c r="G50" s="9">
        <v>0</v>
      </c>
      <c r="H50" s="9">
        <v>0</v>
      </c>
      <c r="I50" s="9">
        <v>1000</v>
      </c>
      <c r="J50" s="9">
        <v>0</v>
      </c>
    </row>
    <row r="51" spans="1:10" ht="16.5" thickBot="1">
      <c r="A51" s="69" t="s">
        <v>68</v>
      </c>
      <c r="B51" s="69" t="s">
        <v>27</v>
      </c>
      <c r="C51" s="58"/>
      <c r="D51" s="15" t="s">
        <v>20</v>
      </c>
      <c r="E51" s="12">
        <f>F51+G51+H51+I51+J51</f>
        <v>230432.5</v>
      </c>
      <c r="F51" s="12">
        <f>F52</f>
        <v>46092.5</v>
      </c>
      <c r="G51" s="12">
        <f t="shared" si="23"/>
        <v>46085</v>
      </c>
      <c r="H51" s="12">
        <f t="shared" si="23"/>
        <v>46085</v>
      </c>
      <c r="I51" s="12">
        <f t="shared" si="23"/>
        <v>46085</v>
      </c>
      <c r="J51" s="12">
        <f t="shared" si="23"/>
        <v>46085</v>
      </c>
    </row>
    <row r="52" spans="1:10" ht="32.25" thickBot="1">
      <c r="A52" s="70"/>
      <c r="B52" s="70"/>
      <c r="C52" s="58"/>
      <c r="D52" s="14" t="s">
        <v>32</v>
      </c>
      <c r="E52" s="9">
        <f>F52+G52+H52+I52+J52</f>
        <v>230432.5</v>
      </c>
      <c r="F52" s="9">
        <f>46085+7.5</f>
        <v>46092.5</v>
      </c>
      <c r="G52" s="9">
        <v>46085</v>
      </c>
      <c r="H52" s="9">
        <v>46085</v>
      </c>
      <c r="I52" s="9">
        <v>46085</v>
      </c>
      <c r="J52" s="9">
        <v>46085</v>
      </c>
    </row>
    <row r="53" spans="1:10" ht="16.5" thickBot="1">
      <c r="A53" s="48" t="s">
        <v>44</v>
      </c>
      <c r="B53" s="49"/>
      <c r="C53" s="50"/>
      <c r="D53" s="15" t="s">
        <v>20</v>
      </c>
      <c r="E53" s="12">
        <f>F53+G53+H53+I53+J53</f>
        <v>231432.5</v>
      </c>
      <c r="F53" s="12">
        <f>F54</f>
        <v>46092.5</v>
      </c>
      <c r="G53" s="12">
        <f>G54</f>
        <v>46085</v>
      </c>
      <c r="H53" s="12">
        <f>H54</f>
        <v>46085</v>
      </c>
      <c r="I53" s="12">
        <f>I54</f>
        <v>47085</v>
      </c>
      <c r="J53" s="24">
        <f>J54</f>
        <v>46085</v>
      </c>
    </row>
    <row r="54" spans="1:10" ht="32.25" thickBot="1">
      <c r="A54" s="51"/>
      <c r="B54" s="52"/>
      <c r="C54" s="53"/>
      <c r="D54" s="14" t="s">
        <v>32</v>
      </c>
      <c r="E54" s="9">
        <f>F54+G54+H54+J54+I54</f>
        <v>231432.5</v>
      </c>
      <c r="F54" s="9">
        <f>F50+F52</f>
        <v>46092.5</v>
      </c>
      <c r="G54" s="9">
        <f t="shared" ref="G54:J54" si="24">G50+G52</f>
        <v>46085</v>
      </c>
      <c r="H54" s="9">
        <f>H50+H52</f>
        <v>46085</v>
      </c>
      <c r="I54" s="9">
        <f>I50+I52</f>
        <v>47085</v>
      </c>
      <c r="J54" s="9">
        <f t="shared" si="24"/>
        <v>46085</v>
      </c>
    </row>
    <row r="55" spans="1:10" ht="30.75" customHeight="1" thickBot="1">
      <c r="A55" s="75" t="s">
        <v>53</v>
      </c>
      <c r="B55" s="76"/>
      <c r="C55" s="76"/>
      <c r="D55" s="76"/>
      <c r="E55" s="76"/>
      <c r="F55" s="76"/>
      <c r="G55" s="76"/>
      <c r="H55" s="76"/>
      <c r="I55" s="76"/>
      <c r="J55" s="77"/>
    </row>
    <row r="56" spans="1:10" ht="37.5" customHeight="1">
      <c r="A56" s="93" t="s">
        <v>33</v>
      </c>
      <c r="B56" s="93" t="s">
        <v>36</v>
      </c>
      <c r="C56" s="59" t="s">
        <v>10</v>
      </c>
      <c r="D56" s="60" t="s">
        <v>31</v>
      </c>
      <c r="E56" s="63" t="s">
        <v>46</v>
      </c>
      <c r="F56" s="64"/>
      <c r="G56" s="64"/>
      <c r="H56" s="64"/>
      <c r="I56" s="64"/>
      <c r="J56" s="65"/>
    </row>
    <row r="57" spans="1:10" ht="15" customHeight="1" thickBot="1">
      <c r="A57" s="94"/>
      <c r="B57" s="94"/>
      <c r="C57" s="59"/>
      <c r="D57" s="61"/>
      <c r="E57" s="66"/>
      <c r="F57" s="67"/>
      <c r="G57" s="67"/>
      <c r="H57" s="67"/>
      <c r="I57" s="67"/>
      <c r="J57" s="68"/>
    </row>
    <row r="58" spans="1:10" ht="42.75" customHeight="1">
      <c r="A58" s="94" t="s">
        <v>34</v>
      </c>
      <c r="B58" s="94" t="s">
        <v>37</v>
      </c>
      <c r="C58" s="59"/>
      <c r="D58" s="62" t="s">
        <v>31</v>
      </c>
      <c r="E58" s="63" t="s">
        <v>46</v>
      </c>
      <c r="F58" s="64"/>
      <c r="G58" s="64"/>
      <c r="H58" s="64"/>
      <c r="I58" s="64"/>
      <c r="J58" s="65"/>
    </row>
    <row r="59" spans="1:10" ht="27" customHeight="1" thickBot="1">
      <c r="A59" s="94"/>
      <c r="B59" s="94"/>
      <c r="C59" s="59"/>
      <c r="D59" s="61"/>
      <c r="E59" s="66"/>
      <c r="F59" s="67"/>
      <c r="G59" s="67"/>
      <c r="H59" s="67"/>
      <c r="I59" s="67"/>
      <c r="J59" s="68"/>
    </row>
    <row r="60" spans="1:10" ht="37.5" customHeight="1">
      <c r="A60" s="89" t="s">
        <v>35</v>
      </c>
      <c r="B60" s="91" t="s">
        <v>38</v>
      </c>
      <c r="C60" s="59"/>
      <c r="D60" s="62" t="s">
        <v>31</v>
      </c>
      <c r="E60" s="63" t="s">
        <v>46</v>
      </c>
      <c r="F60" s="64"/>
      <c r="G60" s="64"/>
      <c r="H60" s="64"/>
      <c r="I60" s="64"/>
      <c r="J60" s="65"/>
    </row>
    <row r="61" spans="1:10" ht="57" customHeight="1" thickBot="1">
      <c r="A61" s="90"/>
      <c r="B61" s="92"/>
      <c r="C61" s="59"/>
      <c r="D61" s="60"/>
      <c r="E61" s="66"/>
      <c r="F61" s="67"/>
      <c r="G61" s="67"/>
      <c r="H61" s="67"/>
      <c r="I61" s="67"/>
      <c r="J61" s="68"/>
    </row>
    <row r="62" spans="1:10" ht="46.5" customHeight="1">
      <c r="A62" s="48" t="s">
        <v>39</v>
      </c>
      <c r="B62" s="49"/>
      <c r="C62" s="49"/>
      <c r="D62" s="50"/>
      <c r="E62" s="63" t="s">
        <v>46</v>
      </c>
      <c r="F62" s="64"/>
      <c r="G62" s="64"/>
      <c r="H62" s="64"/>
      <c r="I62" s="64"/>
      <c r="J62" s="65"/>
    </row>
    <row r="63" spans="1:10" ht="6" customHeight="1" thickBot="1">
      <c r="A63" s="51"/>
      <c r="B63" s="52"/>
      <c r="C63" s="52"/>
      <c r="D63" s="53"/>
      <c r="E63" s="66"/>
      <c r="F63" s="67"/>
      <c r="G63" s="67"/>
      <c r="H63" s="67"/>
      <c r="I63" s="67"/>
      <c r="J63" s="68"/>
    </row>
    <row r="64" spans="1:10" ht="18.75" customHeight="1" thickBot="1">
      <c r="A64" s="80" t="s">
        <v>45</v>
      </c>
      <c r="B64" s="81"/>
      <c r="C64" s="82"/>
      <c r="D64" s="15" t="s">
        <v>20</v>
      </c>
      <c r="E64" s="12">
        <f>E53</f>
        <v>231432.5</v>
      </c>
      <c r="F64" s="12">
        <f t="shared" ref="F64:J64" si="25">F53</f>
        <v>46092.5</v>
      </c>
      <c r="G64" s="12">
        <f t="shared" si="25"/>
        <v>46085</v>
      </c>
      <c r="H64" s="12">
        <f t="shared" si="25"/>
        <v>46085</v>
      </c>
      <c r="I64" s="12">
        <f t="shared" si="25"/>
        <v>47085</v>
      </c>
      <c r="J64" s="12">
        <f t="shared" si="25"/>
        <v>46085</v>
      </c>
    </row>
    <row r="65" spans="1:13" ht="19.5" customHeight="1" thickBot="1">
      <c r="A65" s="75" t="s">
        <v>59</v>
      </c>
      <c r="B65" s="76"/>
      <c r="C65" s="76"/>
      <c r="D65" s="76"/>
      <c r="E65" s="76"/>
      <c r="F65" s="76"/>
      <c r="G65" s="76"/>
      <c r="H65" s="76"/>
      <c r="I65" s="76"/>
      <c r="J65" s="77"/>
    </row>
    <row r="66" spans="1:13" ht="30.75" customHeight="1" thickBot="1">
      <c r="A66" s="75" t="s">
        <v>66</v>
      </c>
      <c r="B66" s="76"/>
      <c r="C66" s="76"/>
      <c r="D66" s="76"/>
      <c r="E66" s="76"/>
      <c r="F66" s="76"/>
      <c r="G66" s="76"/>
      <c r="H66" s="76"/>
      <c r="I66" s="76"/>
      <c r="J66" s="77"/>
    </row>
    <row r="67" spans="1:13" ht="16.5" thickBot="1">
      <c r="A67" s="69" t="s">
        <v>56</v>
      </c>
      <c r="B67" s="78" t="s">
        <v>54</v>
      </c>
      <c r="C67" s="62" t="s">
        <v>10</v>
      </c>
      <c r="D67" s="15" t="s">
        <v>20</v>
      </c>
      <c r="E67" s="12">
        <f>E68</f>
        <v>8828.1</v>
      </c>
      <c r="F67" s="12">
        <f t="shared" ref="F67:J73" si="26">F68</f>
        <v>1349.3</v>
      </c>
      <c r="G67" s="12">
        <f t="shared" si="26"/>
        <v>1814.8</v>
      </c>
      <c r="H67" s="12">
        <f t="shared" si="26"/>
        <v>1888</v>
      </c>
      <c r="I67" s="12">
        <f t="shared" si="26"/>
        <v>1888</v>
      </c>
      <c r="J67" s="12">
        <f t="shared" si="26"/>
        <v>1888</v>
      </c>
    </row>
    <row r="68" spans="1:13" ht="32.25" thickBot="1">
      <c r="A68" s="73"/>
      <c r="B68" s="79"/>
      <c r="C68" s="60"/>
      <c r="D68" s="14" t="s">
        <v>32</v>
      </c>
      <c r="E68" s="9">
        <f>SUM(F68:J68)</f>
        <v>8828.1</v>
      </c>
      <c r="F68" s="9">
        <v>1349.3</v>
      </c>
      <c r="G68" s="9">
        <v>1814.8</v>
      </c>
      <c r="H68" s="9">
        <v>1888</v>
      </c>
      <c r="I68" s="9">
        <v>1888</v>
      </c>
      <c r="J68" s="9">
        <v>1888</v>
      </c>
    </row>
    <row r="69" spans="1:13" ht="16.5" thickBot="1">
      <c r="A69" s="62" t="s">
        <v>57</v>
      </c>
      <c r="B69" s="62" t="s">
        <v>78</v>
      </c>
      <c r="C69" s="60"/>
      <c r="D69" s="12" t="s">
        <v>20</v>
      </c>
      <c r="E69" s="12">
        <f>E70</f>
        <v>877407</v>
      </c>
      <c r="F69" s="12">
        <f t="shared" ref="F69:J69" si="27">F70</f>
        <v>80192</v>
      </c>
      <c r="G69" s="12">
        <f t="shared" si="27"/>
        <v>189643</v>
      </c>
      <c r="H69" s="12">
        <f t="shared" si="27"/>
        <v>196568</v>
      </c>
      <c r="I69" s="12">
        <f t="shared" si="27"/>
        <v>202465</v>
      </c>
      <c r="J69" s="12">
        <f t="shared" si="27"/>
        <v>208539</v>
      </c>
    </row>
    <row r="70" spans="1:13" ht="32.25" thickBot="1">
      <c r="A70" s="61"/>
      <c r="B70" s="61"/>
      <c r="C70" s="60"/>
      <c r="D70" s="14" t="s">
        <v>32</v>
      </c>
      <c r="E70" s="9">
        <f>F70+G70+H70+I70+J70</f>
        <v>877407</v>
      </c>
      <c r="F70" s="25">
        <v>80192</v>
      </c>
      <c r="G70" s="25">
        <v>189643</v>
      </c>
      <c r="H70" s="25">
        <v>196568</v>
      </c>
      <c r="I70" s="25">
        <v>202465</v>
      </c>
      <c r="J70" s="25">
        <v>208539</v>
      </c>
    </row>
    <row r="71" spans="1:13" ht="16.5" thickBot="1">
      <c r="A71" s="69" t="s">
        <v>58</v>
      </c>
      <c r="B71" s="71" t="s">
        <v>22</v>
      </c>
      <c r="C71" s="60"/>
      <c r="D71" s="15" t="s">
        <v>20</v>
      </c>
      <c r="E71" s="12" t="str">
        <f>E72</f>
        <v>-</v>
      </c>
      <c r="F71" s="12" t="str">
        <f t="shared" si="26"/>
        <v>-</v>
      </c>
      <c r="G71" s="12" t="str">
        <f t="shared" si="26"/>
        <v>-</v>
      </c>
      <c r="H71" s="12" t="str">
        <f t="shared" si="26"/>
        <v>-</v>
      </c>
      <c r="I71" s="12" t="str">
        <f t="shared" si="26"/>
        <v>-</v>
      </c>
      <c r="J71" s="12" t="str">
        <f t="shared" si="26"/>
        <v>-</v>
      </c>
    </row>
    <row r="72" spans="1:13" ht="48" thickBot="1">
      <c r="A72" s="73"/>
      <c r="B72" s="74"/>
      <c r="C72" s="60"/>
      <c r="D72" s="14" t="s">
        <v>31</v>
      </c>
      <c r="E72" s="9" t="s">
        <v>82</v>
      </c>
      <c r="F72" s="9" t="s">
        <v>82</v>
      </c>
      <c r="G72" s="28" t="s">
        <v>82</v>
      </c>
      <c r="H72" s="9" t="s">
        <v>82</v>
      </c>
      <c r="I72" s="9" t="s">
        <v>82</v>
      </c>
      <c r="J72" s="9" t="s">
        <v>82</v>
      </c>
    </row>
    <row r="73" spans="1:13" ht="16.5" thickBot="1">
      <c r="A73" s="69" t="s">
        <v>73</v>
      </c>
      <c r="B73" s="71" t="s">
        <v>55</v>
      </c>
      <c r="C73" s="60"/>
      <c r="D73" s="15" t="s">
        <v>20</v>
      </c>
      <c r="E73" s="12">
        <f>E74</f>
        <v>20000</v>
      </c>
      <c r="F73" s="12">
        <f t="shared" si="26"/>
        <v>4000</v>
      </c>
      <c r="G73" s="12">
        <f t="shared" si="26"/>
        <v>4000</v>
      </c>
      <c r="H73" s="12">
        <f t="shared" si="26"/>
        <v>4000</v>
      </c>
      <c r="I73" s="12">
        <f t="shared" si="26"/>
        <v>4000</v>
      </c>
      <c r="J73" s="12">
        <f t="shared" si="26"/>
        <v>4000</v>
      </c>
      <c r="M73" s="13"/>
    </row>
    <row r="74" spans="1:13" ht="32.25" thickBot="1">
      <c r="A74" s="70"/>
      <c r="B74" s="72"/>
      <c r="C74" s="60"/>
      <c r="D74" s="14" t="s">
        <v>32</v>
      </c>
      <c r="E74" s="9">
        <f>SUM(F74:J74)</f>
        <v>20000</v>
      </c>
      <c r="F74" s="9">
        <v>4000</v>
      </c>
      <c r="G74" s="9">
        <v>4000</v>
      </c>
      <c r="H74" s="9">
        <v>4000</v>
      </c>
      <c r="I74" s="9">
        <v>4000</v>
      </c>
      <c r="J74" s="9">
        <v>4000</v>
      </c>
    </row>
    <row r="75" spans="1:13" ht="16.5" thickBot="1">
      <c r="A75" s="48" t="s">
        <v>60</v>
      </c>
      <c r="B75" s="49"/>
      <c r="C75" s="49"/>
      <c r="D75" s="15" t="s">
        <v>20</v>
      </c>
      <c r="E75" s="12">
        <f>E76</f>
        <v>28828.1</v>
      </c>
      <c r="F75" s="12">
        <f t="shared" ref="F75" si="28">F76</f>
        <v>5349.3</v>
      </c>
      <c r="G75" s="12">
        <f t="shared" ref="G75" si="29">G76</f>
        <v>5814.8</v>
      </c>
      <c r="H75" s="12">
        <f t="shared" ref="H75" si="30">H76</f>
        <v>5888</v>
      </c>
      <c r="I75" s="12">
        <f t="shared" ref="I75" si="31">I76</f>
        <v>5888</v>
      </c>
      <c r="J75" s="12">
        <f t="shared" ref="J75" si="32">J76</f>
        <v>5888</v>
      </c>
    </row>
    <row r="76" spans="1:13" ht="32.25" thickBot="1">
      <c r="A76" s="51"/>
      <c r="B76" s="52"/>
      <c r="C76" s="52"/>
      <c r="D76" s="14" t="s">
        <v>32</v>
      </c>
      <c r="E76" s="23">
        <f>SUM(F76:J76)</f>
        <v>28828.1</v>
      </c>
      <c r="F76" s="23">
        <f>F68+F74</f>
        <v>5349.3</v>
      </c>
      <c r="G76" s="23">
        <f t="shared" ref="G76:J76" si="33">G68+G74</f>
        <v>5814.8</v>
      </c>
      <c r="H76" s="23">
        <f t="shared" si="33"/>
        <v>5888</v>
      </c>
      <c r="I76" s="23">
        <f t="shared" si="33"/>
        <v>5888</v>
      </c>
      <c r="J76" s="23">
        <f t="shared" si="33"/>
        <v>5888</v>
      </c>
    </row>
    <row r="77" spans="1:13" ht="16.5" thickBot="1">
      <c r="A77" s="48" t="s">
        <v>61</v>
      </c>
      <c r="B77" s="49"/>
      <c r="C77" s="49"/>
      <c r="D77" s="15" t="s">
        <v>20</v>
      </c>
      <c r="E77" s="12">
        <f>E75</f>
        <v>28828.1</v>
      </c>
      <c r="F77" s="12">
        <f t="shared" ref="F77:J77" si="34">F75</f>
        <v>5349.3</v>
      </c>
      <c r="G77" s="12">
        <f t="shared" si="34"/>
        <v>5814.8</v>
      </c>
      <c r="H77" s="12">
        <f t="shared" si="34"/>
        <v>5888</v>
      </c>
      <c r="I77" s="12">
        <f t="shared" si="34"/>
        <v>5888</v>
      </c>
      <c r="J77" s="12">
        <f t="shared" si="34"/>
        <v>5888</v>
      </c>
    </row>
    <row r="78" spans="1:13" ht="16.5" customHeight="1" thickBot="1">
      <c r="A78" s="80" t="s">
        <v>62</v>
      </c>
      <c r="B78" s="81"/>
      <c r="C78" s="82"/>
      <c r="D78" s="17" t="s">
        <v>20</v>
      </c>
      <c r="E78" s="12">
        <f>E79+E80</f>
        <v>1366932.7000000002</v>
      </c>
      <c r="F78" s="12">
        <f>F79+F80</f>
        <v>288261.5</v>
      </c>
      <c r="G78" s="12">
        <f t="shared" ref="G78:J78" si="35">G79+G80</f>
        <v>228933.9</v>
      </c>
      <c r="H78" s="12">
        <f t="shared" si="35"/>
        <v>237336.1</v>
      </c>
      <c r="I78" s="12">
        <f t="shared" si="35"/>
        <v>306700.60000000003</v>
      </c>
      <c r="J78" s="12">
        <f t="shared" si="35"/>
        <v>305700.60000000003</v>
      </c>
    </row>
    <row r="79" spans="1:13" ht="32.25" thickBot="1">
      <c r="A79" s="83"/>
      <c r="B79" s="84"/>
      <c r="C79" s="85"/>
      <c r="D79" s="17" t="s">
        <v>32</v>
      </c>
      <c r="E79" s="23">
        <f>SUM(F79:J79)</f>
        <v>1364532.7000000002</v>
      </c>
      <c r="F79" s="23">
        <f>F9+F20+F31+F33+F35+F50+F52+F68+F74+F16</f>
        <v>286361.5</v>
      </c>
      <c r="G79" s="23">
        <f t="shared" ref="G79:J79" si="36">G9+G20+G31+G33+G35+G50+G52+G68+G74</f>
        <v>228633.9</v>
      </c>
      <c r="H79" s="23">
        <f>H9+H20+H31+H33+H35+H50+H52+H68+H74</f>
        <v>237136.1</v>
      </c>
      <c r="I79" s="23">
        <f>I9+I20+I31+I33+I35+I50+I52+I68+I74</f>
        <v>306700.60000000003</v>
      </c>
      <c r="J79" s="23">
        <f t="shared" si="36"/>
        <v>305700.60000000003</v>
      </c>
    </row>
    <row r="80" spans="1:13" ht="32.25" thickBot="1">
      <c r="A80" s="86"/>
      <c r="B80" s="87"/>
      <c r="C80" s="88"/>
      <c r="D80" s="18" t="s">
        <v>71</v>
      </c>
      <c r="E80" s="23">
        <f>SUM(F80:J80)</f>
        <v>2400</v>
      </c>
      <c r="F80" s="23">
        <f>F21</f>
        <v>1900</v>
      </c>
      <c r="G80" s="23">
        <f t="shared" ref="G80:J80" si="37">G21</f>
        <v>300</v>
      </c>
      <c r="H80" s="23">
        <f t="shared" si="37"/>
        <v>200</v>
      </c>
      <c r="I80" s="23">
        <f t="shared" si="37"/>
        <v>0</v>
      </c>
      <c r="J80" s="23">
        <f t="shared" si="37"/>
        <v>0</v>
      </c>
    </row>
    <row r="81" spans="1:6">
      <c r="E81" s="20"/>
    </row>
    <row r="82" spans="1:6">
      <c r="B82" s="1" t="s">
        <v>72</v>
      </c>
    </row>
    <row r="83" spans="1:6" ht="15.75" hidden="1" customHeight="1">
      <c r="A83" s="19"/>
    </row>
    <row r="84" spans="1:6">
      <c r="A84" s="1" t="s">
        <v>76</v>
      </c>
    </row>
    <row r="85" spans="1:6">
      <c r="A85" s="19" t="s">
        <v>77</v>
      </c>
    </row>
    <row r="86" spans="1:6">
      <c r="A86" s="1" t="s">
        <v>79</v>
      </c>
      <c r="B86" s="1" t="s">
        <v>81</v>
      </c>
    </row>
    <row r="87" spans="1:6">
      <c r="F87" s="13"/>
    </row>
    <row r="89" spans="1:6">
      <c r="E89" s="13"/>
    </row>
    <row r="99" spans="5:5">
      <c r="E99" s="20"/>
    </row>
  </sheetData>
  <mergeCells count="105">
    <mergeCell ref="A64:C64"/>
    <mergeCell ref="A6:J6"/>
    <mergeCell ref="A7:J7"/>
    <mergeCell ref="A8:A9"/>
    <mergeCell ref="B8:B9"/>
    <mergeCell ref="B17:B18"/>
    <mergeCell ref="A32:A33"/>
    <mergeCell ref="B32:B33"/>
    <mergeCell ref="A15:A16"/>
    <mergeCell ref="E43:E44"/>
    <mergeCell ref="F43:F44"/>
    <mergeCell ref="G43:G44"/>
    <mergeCell ref="A41:J41"/>
    <mergeCell ref="A42:J42"/>
    <mergeCell ref="A10:C11"/>
    <mergeCell ref="A38:C39"/>
    <mergeCell ref="A12:D12"/>
    <mergeCell ref="C15:C21"/>
    <mergeCell ref="B15:B16"/>
    <mergeCell ref="E58:J59"/>
    <mergeCell ref="A58:A59"/>
    <mergeCell ref="B58:B59"/>
    <mergeCell ref="E60:J61"/>
    <mergeCell ref="E62:J63"/>
    <mergeCell ref="A5:J5"/>
    <mergeCell ref="A1:A3"/>
    <mergeCell ref="B1:B3"/>
    <mergeCell ref="E1:J1"/>
    <mergeCell ref="B36:B37"/>
    <mergeCell ref="C30:C37"/>
    <mergeCell ref="E2:E3"/>
    <mergeCell ref="F2:J2"/>
    <mergeCell ref="C1:C3"/>
    <mergeCell ref="D1:D3"/>
    <mergeCell ref="A13:J13"/>
    <mergeCell ref="A14:J14"/>
    <mergeCell ref="C8:C9"/>
    <mergeCell ref="A34:A35"/>
    <mergeCell ref="B34:B35"/>
    <mergeCell ref="A36:A37"/>
    <mergeCell ref="A30:A31"/>
    <mergeCell ref="B30:B31"/>
    <mergeCell ref="A29:J29"/>
    <mergeCell ref="A28:J28"/>
    <mergeCell ref="A17:A18"/>
    <mergeCell ref="A19:A21"/>
    <mergeCell ref="B19:B21"/>
    <mergeCell ref="A22:C24"/>
    <mergeCell ref="A78:C80"/>
    <mergeCell ref="A60:A61"/>
    <mergeCell ref="B60:B61"/>
    <mergeCell ref="A55:J55"/>
    <mergeCell ref="A56:A57"/>
    <mergeCell ref="B56:B57"/>
    <mergeCell ref="H43:H44"/>
    <mergeCell ref="I43:I44"/>
    <mergeCell ref="A47:A48"/>
    <mergeCell ref="B47:B48"/>
    <mergeCell ref="A51:A52"/>
    <mergeCell ref="B51:B52"/>
    <mergeCell ref="A43:A44"/>
    <mergeCell ref="B43:B44"/>
    <mergeCell ref="A45:A46"/>
    <mergeCell ref="B45:B46"/>
    <mergeCell ref="J43:J44"/>
    <mergeCell ref="E45:E46"/>
    <mergeCell ref="D47:D48"/>
    <mergeCell ref="E47:E48"/>
    <mergeCell ref="F47:F48"/>
    <mergeCell ref="G47:G48"/>
    <mergeCell ref="H47:H48"/>
    <mergeCell ref="D43:D44"/>
    <mergeCell ref="A77:C77"/>
    <mergeCell ref="A73:A74"/>
    <mergeCell ref="B73:B74"/>
    <mergeCell ref="A71:A72"/>
    <mergeCell ref="B71:B72"/>
    <mergeCell ref="A75:C76"/>
    <mergeCell ref="A65:J65"/>
    <mergeCell ref="A66:J66"/>
    <mergeCell ref="A67:A68"/>
    <mergeCell ref="B67:B68"/>
    <mergeCell ref="C67:C74"/>
    <mergeCell ref="B69:B70"/>
    <mergeCell ref="A69:A70"/>
    <mergeCell ref="J45:J46"/>
    <mergeCell ref="A62:D63"/>
    <mergeCell ref="A25:D25"/>
    <mergeCell ref="A40:D40"/>
    <mergeCell ref="I47:I48"/>
    <mergeCell ref="J47:J48"/>
    <mergeCell ref="A53:C54"/>
    <mergeCell ref="C43:C52"/>
    <mergeCell ref="C56:C61"/>
    <mergeCell ref="D56:D57"/>
    <mergeCell ref="D58:D59"/>
    <mergeCell ref="D60:D61"/>
    <mergeCell ref="E56:J57"/>
    <mergeCell ref="F45:F46"/>
    <mergeCell ref="G45:G46"/>
    <mergeCell ref="H45:H46"/>
    <mergeCell ref="D45:D46"/>
    <mergeCell ref="A49:A50"/>
    <mergeCell ref="B49:B50"/>
    <mergeCell ref="I45:I46"/>
  </mergeCells>
  <pageMargins left="0.31496062992125984" right="0.31496062992125984" top="0.55118110236220474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</dc:creator>
  <cp:lastModifiedBy>sitnikov</cp:lastModifiedBy>
  <cp:lastPrinted>2013-11-12T06:09:29Z</cp:lastPrinted>
  <dcterms:created xsi:type="dcterms:W3CDTF">2013-09-23T04:17:54Z</dcterms:created>
  <dcterms:modified xsi:type="dcterms:W3CDTF">2014-06-16T05:37:58Z</dcterms:modified>
</cp:coreProperties>
</file>