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90" windowWidth="19320" windowHeight="819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F63" i="1" l="1"/>
  <c r="F64" i="1"/>
  <c r="F65" i="1"/>
  <c r="F66" i="1"/>
  <c r="F71" i="1"/>
  <c r="F72" i="1"/>
  <c r="F73" i="1"/>
  <c r="F74" i="1"/>
  <c r="F70" i="1"/>
  <c r="F101" i="1"/>
  <c r="F102" i="1"/>
  <c r="H62" i="1"/>
  <c r="F62" i="1" s="1"/>
  <c r="H61" i="1"/>
  <c r="H69" i="1" s="1"/>
  <c r="F103" i="1"/>
  <c r="F104" i="1"/>
  <c r="F105" i="1"/>
  <c r="G99" i="1"/>
  <c r="H60" i="1" l="1"/>
  <c r="K68" i="1"/>
  <c r="F94" i="1"/>
  <c r="K84" i="1"/>
  <c r="K69" i="1"/>
  <c r="F93" i="1" l="1"/>
  <c r="H49" i="1"/>
  <c r="H99" i="1" s="1"/>
  <c r="H46" i="1"/>
  <c r="H93" i="1"/>
  <c r="K48" i="1"/>
  <c r="G45" i="1"/>
  <c r="G44" i="1" s="1"/>
  <c r="G47" i="1" s="1"/>
  <c r="H45" i="1"/>
  <c r="H48" i="1" s="1"/>
  <c r="I45" i="1"/>
  <c r="I44" i="1" s="1"/>
  <c r="I47" i="1" s="1"/>
  <c r="J45" i="1"/>
  <c r="J44" i="1" s="1"/>
  <c r="J47" i="1" s="1"/>
  <c r="K45" i="1"/>
  <c r="H41" i="1"/>
  <c r="F42" i="1"/>
  <c r="F43" i="1"/>
  <c r="F46" i="1" s="1"/>
  <c r="F49" i="1" s="1"/>
  <c r="K100" i="1"/>
  <c r="K98" i="1" s="1"/>
  <c r="J29" i="1"/>
  <c r="J27" i="1" s="1"/>
  <c r="I29" i="1"/>
  <c r="I27" i="1" s="1"/>
  <c r="J16" i="1"/>
  <c r="J100" i="1" s="1"/>
  <c r="I16" i="1"/>
  <c r="I100" i="1" s="1"/>
  <c r="G100" i="1"/>
  <c r="G98" i="1" s="1"/>
  <c r="G96" i="1"/>
  <c r="G97" i="1" s="1"/>
  <c r="H96" i="1"/>
  <c r="H100" i="1" s="1"/>
  <c r="I96" i="1"/>
  <c r="I97" i="1" s="1"/>
  <c r="J96" i="1"/>
  <c r="J97" i="1" s="1"/>
  <c r="H89" i="1"/>
  <c r="I89" i="1"/>
  <c r="J89" i="1"/>
  <c r="G89" i="1"/>
  <c r="F90" i="1"/>
  <c r="F89" i="1" s="1"/>
  <c r="G87" i="1"/>
  <c r="G95" i="1" s="1"/>
  <c r="H87" i="1"/>
  <c r="H95" i="1" s="1"/>
  <c r="I87" i="1"/>
  <c r="I95" i="1" s="1"/>
  <c r="J87" i="1"/>
  <c r="J95" i="1" s="1"/>
  <c r="F88" i="1"/>
  <c r="F96" i="1" s="1"/>
  <c r="G69" i="1"/>
  <c r="I69" i="1"/>
  <c r="J69" i="1"/>
  <c r="G60" i="1"/>
  <c r="I60" i="1"/>
  <c r="I68" i="1" s="1"/>
  <c r="I84" i="1" s="1"/>
  <c r="J60" i="1"/>
  <c r="F61" i="1"/>
  <c r="F60" i="1" s="1"/>
  <c r="K47" i="1"/>
  <c r="F40" i="1"/>
  <c r="F38" i="1"/>
  <c r="F37" i="1" s="1"/>
  <c r="G37" i="1"/>
  <c r="H37" i="1"/>
  <c r="I37" i="1"/>
  <c r="J37" i="1"/>
  <c r="G39" i="1"/>
  <c r="H39" i="1"/>
  <c r="I39" i="1"/>
  <c r="I48" i="1" s="1"/>
  <c r="J39" i="1"/>
  <c r="J48" i="1" s="1"/>
  <c r="F39" i="1"/>
  <c r="F36" i="1"/>
  <c r="F35" i="1" s="1"/>
  <c r="K35" i="1"/>
  <c r="G35" i="1"/>
  <c r="H35" i="1"/>
  <c r="I35" i="1"/>
  <c r="J35" i="1"/>
  <c r="F26" i="1"/>
  <c r="I24" i="1"/>
  <c r="J24" i="1"/>
  <c r="H24" i="1"/>
  <c r="I32" i="1"/>
  <c r="J32" i="1"/>
  <c r="J99" i="1" s="1"/>
  <c r="J98" i="1" s="1"/>
  <c r="J30" i="1"/>
  <c r="F29" i="1"/>
  <c r="G28" i="1"/>
  <c r="G31" i="1" s="1"/>
  <c r="G30" i="1" s="1"/>
  <c r="F20" i="1"/>
  <c r="F21" i="1"/>
  <c r="H13" i="1"/>
  <c r="H15" i="1" s="1"/>
  <c r="H17" i="1" s="1"/>
  <c r="I13" i="1"/>
  <c r="I15" i="1" s="1"/>
  <c r="I17" i="1" s="1"/>
  <c r="J13" i="1"/>
  <c r="J15" i="1" s="1"/>
  <c r="J17" i="1" s="1"/>
  <c r="G16" i="1"/>
  <c r="F16" i="1" s="1"/>
  <c r="F14" i="1"/>
  <c r="G13" i="1"/>
  <c r="G15" i="1" s="1"/>
  <c r="G17" i="1" s="1"/>
  <c r="H98" i="1" l="1"/>
  <c r="I30" i="1"/>
  <c r="I99" i="1"/>
  <c r="I98" i="1" s="1"/>
  <c r="G48" i="1"/>
  <c r="F48" i="1" s="1"/>
  <c r="F99" i="1"/>
  <c r="J68" i="1"/>
  <c r="J84" i="1" s="1"/>
  <c r="G68" i="1"/>
  <c r="G84" i="1" s="1"/>
  <c r="F68" i="1"/>
  <c r="F84" i="1" s="1"/>
  <c r="H68" i="1"/>
  <c r="H84" i="1" s="1"/>
  <c r="H97" i="1"/>
  <c r="F100" i="1"/>
  <c r="G27" i="1"/>
  <c r="F28" i="1"/>
  <c r="F27" i="1" s="1"/>
  <c r="F30" i="1" s="1"/>
  <c r="F97" i="1"/>
  <c r="F41" i="1"/>
  <c r="F45" i="1"/>
  <c r="F44" i="1" s="1"/>
  <c r="F47" i="1" s="1"/>
  <c r="H44" i="1"/>
  <c r="H47" i="1" s="1"/>
  <c r="F87" i="1"/>
  <c r="F95" i="1" s="1"/>
  <c r="F24" i="1"/>
  <c r="F13" i="1"/>
  <c r="F69" i="1"/>
  <c r="F32" i="1"/>
  <c r="H30" i="1"/>
  <c r="F31" i="1"/>
  <c r="F15" i="1"/>
  <c r="F17" i="1" s="1"/>
  <c r="F98" i="1" l="1"/>
</calcChain>
</file>

<file path=xl/sharedStrings.xml><?xml version="1.0" encoding="utf-8"?>
<sst xmlns="http://schemas.openxmlformats.org/spreadsheetml/2006/main" count="206" uniqueCount="94">
  <si>
    <t>№ п/п</t>
  </si>
  <si>
    <t>Мероприятия программы</t>
  </si>
  <si>
    <t>Исполнитель</t>
  </si>
  <si>
    <t xml:space="preserve">Источники финансирования </t>
  </si>
  <si>
    <t>Финансовые затраты на реализацию (тыс. рублей)</t>
  </si>
  <si>
    <t>Всего</t>
  </si>
  <si>
    <t>В том числе:</t>
  </si>
  <si>
    <r>
      <t xml:space="preserve">Цель: </t>
    </r>
    <r>
      <rPr>
        <sz val="12"/>
        <color rgb="FF000000"/>
        <rFont val="Times New Roman"/>
        <family val="1"/>
        <charset val="204"/>
      </rPr>
      <t>Обеспечение равных условий для устойчивого исполнения расходных обязательств  и повышение качества управления финансами в городских и сельских поселений Березовского района, обеспечение долгосрочного развития и устойчивости бюджетной системы, повышение качества управления муниципальными финансами Березовского района.</t>
    </r>
  </si>
  <si>
    <r>
      <t>Подпрограмма 1.</t>
    </r>
    <r>
      <rPr>
        <sz val="12"/>
        <color rgb="FF000000"/>
        <rFont val="Times New Roman"/>
        <family val="1"/>
        <charset val="204"/>
      </rPr>
      <t xml:space="preserve"> Совершенствование системы распределения и перераспределения финансовых ресурсов между городскими и сельскими поселениями Березовского района</t>
    </r>
  </si>
  <si>
    <r>
      <t xml:space="preserve">Задача 1. </t>
    </r>
    <r>
      <rPr>
        <sz val="12"/>
        <color rgb="FF000000"/>
        <rFont val="Times New Roman"/>
        <family val="1"/>
        <charset val="204"/>
      </rPr>
      <t>Совершенствование системы распределения и перераспределения финансовых ресурсов между городскими и сельскими поселениями Березовского района.</t>
    </r>
  </si>
  <si>
    <t>1.1.</t>
  </si>
  <si>
    <t>Предоставление из районного фонда финансовой поддержки поселений бюджетам поселений района дотаций на выравнивание бюджетной обеспеченности.</t>
  </si>
  <si>
    <t>Комитет по финансам</t>
  </si>
  <si>
    <t>бюджет района</t>
  </si>
  <si>
    <t>Итого по задаче 1.</t>
  </si>
  <si>
    <t>Итого по подпрограмме 1.</t>
  </si>
  <si>
    <r>
      <t>Подпрограмма 2</t>
    </r>
    <r>
      <rPr>
        <sz val="12"/>
        <color rgb="FF000000"/>
        <rFont val="Times New Roman"/>
        <family val="1"/>
        <charset val="204"/>
      </rPr>
      <t>. Поддержание устойчивого исполнения бюджетов муниципальных образований Березовского района</t>
    </r>
  </si>
  <si>
    <t>2.1.</t>
  </si>
  <si>
    <t>Предоставление из районного бюджета бюджетам поселений района межбюджетных трансфертов на их сбалансированность, иных межбюджетных трансфертов в соответствии с нормативными правовыми актами Березовского района*</t>
  </si>
  <si>
    <t>-</t>
  </si>
  <si>
    <t>2.2.</t>
  </si>
  <si>
    <t>Предоставление бюджетных кредитов поселениям в границах Березовского района**</t>
  </si>
  <si>
    <t>2.3.</t>
  </si>
  <si>
    <t>окружной бюджет</t>
  </si>
  <si>
    <t>Итого по задаче 2.</t>
  </si>
  <si>
    <t>всего</t>
  </si>
  <si>
    <t>Итого по подпрограмме 2.</t>
  </si>
  <si>
    <r>
      <t>Подпрограмма 3.</t>
    </r>
    <r>
      <rPr>
        <sz val="12"/>
        <color rgb="FF000000"/>
        <rFont val="Times New Roman"/>
        <family val="1"/>
        <charset val="204"/>
      </rPr>
      <t xml:space="preserve"> Содействие повышению качества управления муниципальными финансами</t>
    </r>
  </si>
  <si>
    <r>
      <t>Задача 3.</t>
    </r>
    <r>
      <rPr>
        <sz val="12"/>
        <color rgb="FF000000"/>
        <rFont val="Times New Roman"/>
        <family val="1"/>
        <charset val="204"/>
      </rPr>
      <t xml:space="preserve"> Повышение эффективности управления муниципальными финансами Березовского района</t>
    </r>
  </si>
  <si>
    <t>3.1.</t>
  </si>
  <si>
    <t xml:space="preserve">Поощрение муниципальных образований по результатам ежегодного мониторинга оценки качества финансового менеджмента поселений </t>
  </si>
  <si>
    <t>3.2.</t>
  </si>
  <si>
    <t>Поощрение за достижение наилучших значений показателей деятельности органов местного самоуправления муниципальных образований</t>
  </si>
  <si>
    <t>3.3.</t>
  </si>
  <si>
    <t>Предоставление дотации на реализацию отдельных расходных обязательств в соответствии со статьями 14, 14.1 Федерального закона от 06 октября 2003 года № 131-ФЗ «Об общих принципах организации местного самоуправления в Российской Федерации</t>
  </si>
  <si>
    <t>3.4.</t>
  </si>
  <si>
    <t>Предоставление дотации на компенсацию снижения доходов или увеличения расходов бюджетов муниципальных образований в связи с изменением законодательства***</t>
  </si>
  <si>
    <t>Итого по задаче 3.</t>
  </si>
  <si>
    <t>Итого по подпрограмме 3.</t>
  </si>
  <si>
    <r>
      <t xml:space="preserve">Подпрограмма 4. </t>
    </r>
    <r>
      <rPr>
        <sz val="12"/>
        <color rgb="FF000000"/>
        <rFont val="Times New Roman"/>
        <family val="1"/>
        <charset val="204"/>
      </rPr>
      <t>Организация бюджетного процесса в Березовском районе</t>
    </r>
  </si>
  <si>
    <r>
      <t xml:space="preserve">Задача 4. </t>
    </r>
    <r>
      <rPr>
        <sz val="12"/>
        <color rgb="FF000000"/>
        <rFont val="Times New Roman"/>
        <family val="1"/>
        <charset val="204"/>
      </rPr>
      <t>Нормативное правовое регулирования в сфере бюджетного процесса и его совершенствования</t>
    </r>
  </si>
  <si>
    <t>4.1.</t>
  </si>
  <si>
    <t>Совершенствование нормативного правового регулирования в сфере бюджетного процесса Березовского района</t>
  </si>
  <si>
    <t>без финансирования</t>
  </si>
  <si>
    <t>4.2.</t>
  </si>
  <si>
    <t>Организация планирования, исполнения бюджета автономного округа и формирование отчетности об исполнении бюджета Березовского района</t>
  </si>
  <si>
    <t>4.3.</t>
  </si>
  <si>
    <t>Совершенствование системы оценки качества финансового менеджмента, осуществляемого главными распорядителями средств бюджета Березовского района</t>
  </si>
  <si>
    <t>4.4.</t>
  </si>
  <si>
    <t>Разработка Бюджетной стратегии Березовского района до 2020 года и её актуализации не реже одного раза в 3 года</t>
  </si>
  <si>
    <t>4.5.</t>
  </si>
  <si>
    <t>Обеспечение деятельности Комитета по финансам</t>
  </si>
  <si>
    <t>Итого по задаче 4.</t>
  </si>
  <si>
    <r>
      <t xml:space="preserve">Задача 5. </t>
    </r>
    <r>
      <rPr>
        <sz val="12"/>
        <color rgb="FF000000"/>
        <rFont val="Times New Roman"/>
        <family val="1"/>
        <charset val="204"/>
      </rPr>
      <t>Обеспечение своевременного контроля в финансово-бюджетной сфере</t>
    </r>
  </si>
  <si>
    <t>5.1.</t>
  </si>
  <si>
    <t xml:space="preserve">Осуществление контроля за операциями с бюджетными средствами получателей средств бюджета Березовского района </t>
  </si>
  <si>
    <t>На постоянной основе</t>
  </si>
  <si>
    <t>5.2.</t>
  </si>
  <si>
    <t>Осуществление контроля за соблюдением получателями бюджетных кредитов, и государственных гарантий условий выделения, получения, целевого использования</t>
  </si>
  <si>
    <t>5.3.</t>
  </si>
  <si>
    <t>Осуществление контроля в сфере закупок в рамках полномочий, установленных Федеральным законом от 5 апреля 2013 года № 44-ФЗ «О контрактной системе в сфере закупок товаров, работ, услуг для обеспечения муниципальных нужд»</t>
  </si>
  <si>
    <t>Итого по задаче 5</t>
  </si>
  <si>
    <t>Итого по подпрограмме 4</t>
  </si>
  <si>
    <r>
      <t xml:space="preserve">Подпрограмма 5. </t>
    </r>
    <r>
      <rPr>
        <sz val="12"/>
        <color rgb="FF000000"/>
        <rFont val="Times New Roman"/>
        <family val="1"/>
        <charset val="204"/>
      </rPr>
      <t>Управление муниципальным долгом Березовского района</t>
    </r>
  </si>
  <si>
    <r>
      <t xml:space="preserve">Задача 6. </t>
    </r>
    <r>
      <rPr>
        <sz val="12"/>
        <color rgb="FF000000"/>
        <rFont val="Times New Roman"/>
        <family val="1"/>
        <charset val="204"/>
      </rPr>
      <t>Эффективное управление муниципальным долгом Березовского района</t>
    </r>
  </si>
  <si>
    <t>6.1.</t>
  </si>
  <si>
    <t>Обслуживание муниципального долга Березовского района</t>
  </si>
  <si>
    <t>6.2.</t>
  </si>
  <si>
    <t>Планирование ассигнований на погашение долговых обязательств Березовского района**</t>
  </si>
  <si>
    <t>6.3.</t>
  </si>
  <si>
    <t>Мониторинг состояния муниципального долга</t>
  </si>
  <si>
    <t>6.4.</t>
  </si>
  <si>
    <t>Управление Резервным фондом Березовского района</t>
  </si>
  <si>
    <t>Итого по задаче 6</t>
  </si>
  <si>
    <t>Итого по подпрограмме 5</t>
  </si>
  <si>
    <t>Всего по муниципальной программе</t>
  </si>
  <si>
    <t xml:space="preserve"> &lt;*&gt;  Сумма составляет 10 процентов общего объема дотации на сбалансированность, поступившей из бюджета автономного округа в бюджет Березовского района в течении года</t>
  </si>
  <si>
    <t xml:space="preserve"> &lt;**&gt;  бюджетные ассигнования отражены в источниках финансирования дефицита бюджета Березовского района, в связи с чем, в итоговых суммах по муниципальной программе не учитываются</t>
  </si>
  <si>
    <t>Предоставление субсидии бюджетам муниципальных образований Березовского района на содействие местному самоуправлению в развитии исторических и иных местных традиций</t>
  </si>
  <si>
    <t>бюджет автономного округа</t>
  </si>
  <si>
    <t xml:space="preserve">&lt;***&gt; В случае вступления в силу в течение финансового года нормативных правовых актов органов государственной власти Российской Федерации, автономного округа, повлекших снижение доходов или увеличение расходов местных бюджетов.      </t>
  </si>
  <si>
    <t>4.6.</t>
  </si>
  <si>
    <t>Обеспечение открытости доступа для граждан и организаций информации о бюджетном процессе Березовского района</t>
  </si>
  <si>
    <r>
      <t xml:space="preserve">Задача 2. </t>
    </r>
    <r>
      <rPr>
        <sz val="12"/>
        <color rgb="FF000000"/>
        <rFont val="Times New Roman"/>
        <family val="1"/>
        <charset val="204"/>
      </rPr>
      <t>Обеспечение устойчивого исполнения бюджетов городских и сельских поселений Березовского района</t>
    </r>
  </si>
  <si>
    <t>бюджет с.Светлый</t>
  </si>
  <si>
    <t>бюджет с.Саранпауль</t>
  </si>
  <si>
    <t>бюджет с.Приполярный</t>
  </si>
  <si>
    <t>бюджет с.Хулимсунт</t>
  </si>
  <si>
    <t>тыс.руб.</t>
  </si>
  <si>
    <t xml:space="preserve">  Приложение 2 к постановлению администрацию Березовского района                
</t>
  </si>
  <si>
    <t xml:space="preserve">бюджет района </t>
  </si>
  <si>
    <t>в том числе по переданным полномочиям</t>
  </si>
  <si>
    <t>в том числе по переданным полномочиям:</t>
  </si>
  <si>
    <t>от 29.12.2015 № 1453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</si>
</sst>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b/>
      <sz val="12"/>
      <color rgb="FF17375D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0" fontId="0" fillId="0" borderId="0" xfId="0" applyAlignment="1">
      <alignment horizontal="right"/>
    </xf>
    <xf numFmtId="0" fontId="0" fillId="0" borderId="0" xfId="0"/>
    <xf numFmtId="0" fontId="2" fillId="2" borderId="1" xfId="0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 wrapText="1"/>
    </xf>
    <xf numFmtId="164" fontId="5" fillId="2" borderId="1" xfId="0" applyNumberFormat="1" applyFont="1" applyFill="1" applyBorder="1" applyAlignment="1">
      <alignment horizontal="center" wrapText="1"/>
    </xf>
    <xf numFmtId="164" fontId="5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right" wrapText="1"/>
    </xf>
    <xf numFmtId="164" fontId="6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0" xfId="0" applyAlignment="1"/>
    <xf numFmtId="0" fontId="8" fillId="0" borderId="0" xfId="0" applyFont="1" applyAlignment="1"/>
    <xf numFmtId="164" fontId="2" fillId="2" borderId="2" xfId="0" applyNumberFormat="1" applyFont="1" applyFill="1" applyBorder="1" applyAlignment="1">
      <alignment horizontal="center" wrapText="1"/>
    </xf>
    <xf numFmtId="164" fontId="2" fillId="2" borderId="3" xfId="0" applyNumberFormat="1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 wrapText="1"/>
    </xf>
    <xf numFmtId="164" fontId="2" fillId="2" borderId="3" xfId="0" applyNumberFormat="1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right" wrapText="1"/>
    </xf>
    <xf numFmtId="164" fontId="4" fillId="2" borderId="1" xfId="0" applyNumberFormat="1" applyFont="1" applyFill="1" applyBorder="1" applyAlignment="1">
      <alignment horizontal="center" wrapText="1"/>
    </xf>
    <xf numFmtId="164" fontId="5" fillId="2" borderId="1" xfId="0" applyNumberFormat="1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right" wrapText="1"/>
    </xf>
    <xf numFmtId="164" fontId="6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2" fontId="5" fillId="0" borderId="0" xfId="0" applyNumberFormat="1" applyFont="1" applyBorder="1" applyAlignment="1">
      <alignment wrapText="1"/>
    </xf>
    <xf numFmtId="0" fontId="5" fillId="0" borderId="0" xfId="0" applyFont="1" applyAlignment="1">
      <alignment wrapText="1"/>
    </xf>
    <xf numFmtId="0" fontId="7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9"/>
  <sheetViews>
    <sheetView tabSelected="1" zoomScaleNormal="100" workbookViewId="0">
      <selection activeCell="E4" sqref="E4"/>
    </sheetView>
  </sheetViews>
  <sheetFormatPr defaultRowHeight="15" x14ac:dyDescent="0.25"/>
  <cols>
    <col min="1" max="1" width="4.7109375" customWidth="1"/>
    <col min="2" max="2" width="2" customWidth="1"/>
    <col min="3" max="3" width="38.140625" customWidth="1"/>
    <col min="4" max="4" width="10.7109375" customWidth="1"/>
    <col min="5" max="5" width="15.28515625" customWidth="1"/>
    <col min="6" max="6" width="14.28515625" customWidth="1"/>
    <col min="7" max="7" width="14.140625" customWidth="1"/>
    <col min="8" max="8" width="13.28515625" customWidth="1"/>
    <col min="9" max="9" width="14.7109375" customWidth="1"/>
    <col min="10" max="10" width="13.42578125" customWidth="1"/>
    <col min="11" max="11" width="6.140625" customWidth="1"/>
    <col min="12" max="12" width="7.7109375" customWidth="1"/>
  </cols>
  <sheetData>
    <row r="1" spans="1:13" ht="17.25" customHeight="1" x14ac:dyDescent="0.25">
      <c r="A1" s="49" t="s">
        <v>89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3" ht="17.25" customHeight="1" x14ac:dyDescent="0.3">
      <c r="A2" s="20"/>
      <c r="B2" s="50" t="s">
        <v>93</v>
      </c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3" ht="15.75" customHeight="1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1:13" ht="15.75" customHeight="1" x14ac:dyDescent="0.25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</row>
    <row r="5" spans="1:13" x14ac:dyDescent="0.25">
      <c r="A5" s="3"/>
      <c r="K5" s="4" t="s">
        <v>88</v>
      </c>
    </row>
    <row r="6" spans="1:13" ht="15.75" x14ac:dyDescent="0.25">
      <c r="A6" s="35" t="s">
        <v>0</v>
      </c>
      <c r="B6" s="35"/>
      <c r="C6" s="35" t="s">
        <v>1</v>
      </c>
      <c r="D6" s="35" t="s">
        <v>2</v>
      </c>
      <c r="E6" s="35" t="s">
        <v>3</v>
      </c>
      <c r="F6" s="35" t="s">
        <v>4</v>
      </c>
      <c r="G6" s="35"/>
      <c r="H6" s="35"/>
      <c r="I6" s="35"/>
      <c r="J6" s="35"/>
      <c r="K6" s="35"/>
      <c r="L6" s="35"/>
      <c r="M6" s="1"/>
    </row>
    <row r="7" spans="1:13" ht="15.75" x14ac:dyDescent="0.25">
      <c r="A7" s="35"/>
      <c r="B7" s="35"/>
      <c r="C7" s="35"/>
      <c r="D7" s="35"/>
      <c r="E7" s="35"/>
      <c r="F7" s="35" t="s">
        <v>5</v>
      </c>
      <c r="G7" s="35" t="s">
        <v>6</v>
      </c>
      <c r="H7" s="35"/>
      <c r="I7" s="35"/>
      <c r="J7" s="35"/>
      <c r="K7" s="35"/>
      <c r="L7" s="35"/>
      <c r="M7" s="1"/>
    </row>
    <row r="8" spans="1:13" ht="15.75" x14ac:dyDescent="0.25">
      <c r="A8" s="35"/>
      <c r="B8" s="35"/>
      <c r="C8" s="35"/>
      <c r="D8" s="35"/>
      <c r="E8" s="35"/>
      <c r="F8" s="35"/>
      <c r="G8" s="8">
        <v>2014</v>
      </c>
      <c r="H8" s="8">
        <v>2015</v>
      </c>
      <c r="I8" s="8">
        <v>2016</v>
      </c>
      <c r="J8" s="8">
        <v>2017</v>
      </c>
      <c r="K8" s="35">
        <v>2018</v>
      </c>
      <c r="L8" s="35"/>
      <c r="M8" s="1"/>
    </row>
    <row r="9" spans="1:13" ht="15.75" x14ac:dyDescent="0.25">
      <c r="A9" s="35">
        <v>1</v>
      </c>
      <c r="B9" s="35"/>
      <c r="C9" s="8">
        <v>2</v>
      </c>
      <c r="D9" s="8">
        <v>3</v>
      </c>
      <c r="E9" s="8">
        <v>4</v>
      </c>
      <c r="F9" s="8">
        <v>5</v>
      </c>
      <c r="G9" s="8">
        <v>6</v>
      </c>
      <c r="H9" s="8">
        <v>7</v>
      </c>
      <c r="I9" s="8">
        <v>8</v>
      </c>
      <c r="J9" s="8">
        <v>9</v>
      </c>
      <c r="K9" s="35">
        <v>10</v>
      </c>
      <c r="L9" s="35"/>
      <c r="M9" s="1"/>
    </row>
    <row r="10" spans="1:13" ht="58.5" customHeight="1" x14ac:dyDescent="0.25">
      <c r="A10" s="35" t="s">
        <v>7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1"/>
    </row>
    <row r="11" spans="1:13" ht="48.75" customHeight="1" x14ac:dyDescent="0.25">
      <c r="A11" s="35" t="s">
        <v>8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1"/>
    </row>
    <row r="12" spans="1:13" ht="46.5" customHeight="1" x14ac:dyDescent="0.25">
      <c r="A12" s="35" t="s">
        <v>9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1"/>
    </row>
    <row r="13" spans="1:13" ht="15.75" x14ac:dyDescent="0.25">
      <c r="A13" s="34" t="s">
        <v>10</v>
      </c>
      <c r="B13" s="34"/>
      <c r="C13" s="34" t="s">
        <v>11</v>
      </c>
      <c r="D13" s="34" t="s">
        <v>12</v>
      </c>
      <c r="E13" s="9" t="s">
        <v>5</v>
      </c>
      <c r="F13" s="10">
        <f>G13+H13+I13+J13+K13</f>
        <v>888216.4</v>
      </c>
      <c r="G13" s="10">
        <f>G14</f>
        <v>174209.3</v>
      </c>
      <c r="H13" s="10">
        <f t="shared" ref="H13:J13" si="0">H14</f>
        <v>163731.20000000001</v>
      </c>
      <c r="I13" s="10">
        <f t="shared" si="0"/>
        <v>171392.7</v>
      </c>
      <c r="J13" s="10">
        <f t="shared" si="0"/>
        <v>173445.8</v>
      </c>
      <c r="K13" s="37">
        <v>205437.4</v>
      </c>
      <c r="L13" s="37"/>
      <c r="M13" s="1"/>
    </row>
    <row r="14" spans="1:13" ht="66" customHeight="1" x14ac:dyDescent="0.25">
      <c r="A14" s="34"/>
      <c r="B14" s="34"/>
      <c r="C14" s="34"/>
      <c r="D14" s="34"/>
      <c r="E14" s="6" t="s">
        <v>13</v>
      </c>
      <c r="F14" s="6">
        <f>G14+H14+I14+J14+K14</f>
        <v>888216.4</v>
      </c>
      <c r="G14" s="6">
        <v>174209.3</v>
      </c>
      <c r="H14" s="6">
        <v>163731.20000000001</v>
      </c>
      <c r="I14" s="6">
        <v>171392.7</v>
      </c>
      <c r="J14" s="6">
        <v>173445.8</v>
      </c>
      <c r="K14" s="34">
        <v>205437.4</v>
      </c>
      <c r="L14" s="34"/>
      <c r="M14" s="1"/>
    </row>
    <row r="15" spans="1:13" ht="15.75" x14ac:dyDescent="0.25">
      <c r="A15" s="41" t="s">
        <v>14</v>
      </c>
      <c r="B15" s="41"/>
      <c r="C15" s="41"/>
      <c r="D15" s="41"/>
      <c r="E15" s="9" t="s">
        <v>5</v>
      </c>
      <c r="F15" s="10">
        <f>G15+H15+I15+J15+K15</f>
        <v>888216.4</v>
      </c>
      <c r="G15" s="11">
        <f>G13</f>
        <v>174209.3</v>
      </c>
      <c r="H15" s="11">
        <f t="shared" ref="H15:J15" si="1">H13</f>
        <v>163731.20000000001</v>
      </c>
      <c r="I15" s="11">
        <f t="shared" si="1"/>
        <v>171392.7</v>
      </c>
      <c r="J15" s="11">
        <f t="shared" si="1"/>
        <v>173445.8</v>
      </c>
      <c r="K15" s="39">
        <v>205437.4</v>
      </c>
      <c r="L15" s="39"/>
      <c r="M15" s="1"/>
    </row>
    <row r="16" spans="1:13" ht="31.5" x14ac:dyDescent="0.25">
      <c r="A16" s="41"/>
      <c r="B16" s="41"/>
      <c r="C16" s="41"/>
      <c r="D16" s="41"/>
      <c r="E16" s="6" t="s">
        <v>13</v>
      </c>
      <c r="F16" s="6">
        <f>G16+H16+I16+J16+K16</f>
        <v>888216.4</v>
      </c>
      <c r="G16" s="12">
        <f>G14</f>
        <v>174209.3</v>
      </c>
      <c r="H16" s="12">
        <v>163731.20000000001</v>
      </c>
      <c r="I16" s="12">
        <f>I14</f>
        <v>171392.7</v>
      </c>
      <c r="J16" s="12">
        <f>J14</f>
        <v>173445.8</v>
      </c>
      <c r="K16" s="40">
        <v>205437.4</v>
      </c>
      <c r="L16" s="40"/>
      <c r="M16" s="1"/>
    </row>
    <row r="17" spans="1:17" ht="15.75" x14ac:dyDescent="0.25">
      <c r="A17" s="42" t="s">
        <v>15</v>
      </c>
      <c r="B17" s="42"/>
      <c r="C17" s="42"/>
      <c r="D17" s="42"/>
      <c r="E17" s="42"/>
      <c r="F17" s="11">
        <f>F15</f>
        <v>888216.4</v>
      </c>
      <c r="G17" s="11">
        <f>G15</f>
        <v>174209.3</v>
      </c>
      <c r="H17" s="11">
        <f>H15</f>
        <v>163731.20000000001</v>
      </c>
      <c r="I17" s="11">
        <f>I15</f>
        <v>171392.7</v>
      </c>
      <c r="J17" s="11">
        <f>J15</f>
        <v>173445.8</v>
      </c>
      <c r="K17" s="39">
        <v>205437.4</v>
      </c>
      <c r="L17" s="39"/>
      <c r="M17" s="1"/>
    </row>
    <row r="18" spans="1:17" ht="24" customHeight="1" x14ac:dyDescent="0.25">
      <c r="A18" s="41" t="s">
        <v>16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1"/>
    </row>
    <row r="19" spans="1:17" ht="27" customHeight="1" x14ac:dyDescent="0.25">
      <c r="A19" s="35" t="s">
        <v>83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1"/>
    </row>
    <row r="20" spans="1:17" ht="15.75" x14ac:dyDescent="0.25">
      <c r="A20" s="36" t="s">
        <v>17</v>
      </c>
      <c r="B20" s="36"/>
      <c r="C20" s="36" t="s">
        <v>18</v>
      </c>
      <c r="D20" s="36" t="s">
        <v>12</v>
      </c>
      <c r="E20" s="8" t="s">
        <v>5</v>
      </c>
      <c r="F20" s="10">
        <f>G20</f>
        <v>24140.5</v>
      </c>
      <c r="G20" s="10">
        <v>24140.5</v>
      </c>
      <c r="H20" s="10" t="s">
        <v>19</v>
      </c>
      <c r="I20" s="10" t="s">
        <v>19</v>
      </c>
      <c r="J20" s="10" t="s">
        <v>19</v>
      </c>
      <c r="K20" s="37" t="s">
        <v>19</v>
      </c>
      <c r="L20" s="37"/>
      <c r="M20" s="1"/>
      <c r="Q20" s="2"/>
    </row>
    <row r="21" spans="1:17" ht="114.75" customHeight="1" x14ac:dyDescent="0.25">
      <c r="A21" s="36"/>
      <c r="B21" s="36"/>
      <c r="C21" s="36"/>
      <c r="D21" s="36"/>
      <c r="E21" s="5" t="s">
        <v>13</v>
      </c>
      <c r="F21" s="6">
        <f>G21</f>
        <v>24140.5</v>
      </c>
      <c r="G21" s="6">
        <v>24140.5</v>
      </c>
      <c r="H21" s="6" t="s">
        <v>19</v>
      </c>
      <c r="I21" s="6" t="s">
        <v>19</v>
      </c>
      <c r="J21" s="6" t="s">
        <v>19</v>
      </c>
      <c r="K21" s="34" t="s">
        <v>19</v>
      </c>
      <c r="L21" s="34"/>
      <c r="M21" s="1"/>
    </row>
    <row r="22" spans="1:17" ht="15.75" x14ac:dyDescent="0.25">
      <c r="A22" s="36" t="s">
        <v>20</v>
      </c>
      <c r="B22" s="36"/>
      <c r="C22" s="36" t="s">
        <v>21</v>
      </c>
      <c r="D22" s="36"/>
      <c r="E22" s="8" t="s">
        <v>5</v>
      </c>
      <c r="F22" s="10">
        <v>10000</v>
      </c>
      <c r="G22" s="10">
        <v>2000</v>
      </c>
      <c r="H22" s="10">
        <v>2000</v>
      </c>
      <c r="I22" s="10">
        <v>2000</v>
      </c>
      <c r="J22" s="10">
        <v>2000</v>
      </c>
      <c r="K22" s="37">
        <v>2000</v>
      </c>
      <c r="L22" s="37"/>
      <c r="M22" s="1"/>
    </row>
    <row r="23" spans="1:17" ht="33" customHeight="1" x14ac:dyDescent="0.25">
      <c r="A23" s="36"/>
      <c r="B23" s="36"/>
      <c r="C23" s="36"/>
      <c r="D23" s="36"/>
      <c r="E23" s="5" t="s">
        <v>13</v>
      </c>
      <c r="F23" s="6">
        <v>10000</v>
      </c>
      <c r="G23" s="6">
        <v>2000</v>
      </c>
      <c r="H23" s="6">
        <v>2000</v>
      </c>
      <c r="I23" s="6">
        <v>2000</v>
      </c>
      <c r="J23" s="6">
        <v>2000</v>
      </c>
      <c r="K23" s="34">
        <v>2000</v>
      </c>
      <c r="L23" s="34"/>
      <c r="M23" s="1"/>
    </row>
    <row r="24" spans="1:17" ht="15.75" x14ac:dyDescent="0.25">
      <c r="A24" s="36" t="s">
        <v>22</v>
      </c>
      <c r="B24" s="36"/>
      <c r="C24" s="36" t="s">
        <v>78</v>
      </c>
      <c r="D24" s="36"/>
      <c r="E24" s="8" t="s">
        <v>5</v>
      </c>
      <c r="F24" s="10">
        <f>G24+H24+I24+J24+K24</f>
        <v>4400</v>
      </c>
      <c r="G24" s="10">
        <v>1900</v>
      </c>
      <c r="H24" s="10">
        <f>H26</f>
        <v>0</v>
      </c>
      <c r="I24" s="10">
        <f t="shared" ref="I24:J24" si="2">I26</f>
        <v>900</v>
      </c>
      <c r="J24" s="10">
        <f t="shared" si="2"/>
        <v>1600</v>
      </c>
      <c r="K24" s="37">
        <v>0</v>
      </c>
      <c r="L24" s="37"/>
      <c r="M24" s="1"/>
    </row>
    <row r="25" spans="1:17" ht="39.75" customHeight="1" x14ac:dyDescent="0.25">
      <c r="A25" s="36"/>
      <c r="B25" s="36"/>
      <c r="C25" s="36"/>
      <c r="D25" s="36"/>
      <c r="E25" s="5" t="s">
        <v>13</v>
      </c>
      <c r="F25" s="6"/>
      <c r="G25" s="6"/>
      <c r="H25" s="6"/>
      <c r="I25" s="6"/>
      <c r="J25" s="6"/>
      <c r="K25" s="34"/>
      <c r="L25" s="34"/>
      <c r="M25" s="1"/>
    </row>
    <row r="26" spans="1:17" ht="44.25" customHeight="1" x14ac:dyDescent="0.25">
      <c r="A26" s="36"/>
      <c r="B26" s="36"/>
      <c r="C26" s="36"/>
      <c r="D26" s="36"/>
      <c r="E26" s="5" t="s">
        <v>23</v>
      </c>
      <c r="F26" s="6">
        <f>G26+H26+I26+J26+K26</f>
        <v>4400</v>
      </c>
      <c r="G26" s="6">
        <v>1900</v>
      </c>
      <c r="H26" s="6"/>
      <c r="I26" s="6">
        <v>900</v>
      </c>
      <c r="J26" s="6">
        <v>1600</v>
      </c>
      <c r="K26" s="34"/>
      <c r="L26" s="34"/>
      <c r="M26" s="1"/>
    </row>
    <row r="27" spans="1:17" ht="15.75" x14ac:dyDescent="0.25">
      <c r="A27" s="35" t="s">
        <v>24</v>
      </c>
      <c r="B27" s="35"/>
      <c r="C27" s="35"/>
      <c r="D27" s="35"/>
      <c r="E27" s="8" t="s">
        <v>25</v>
      </c>
      <c r="F27" s="11">
        <f>F28+F29</f>
        <v>28540.5</v>
      </c>
      <c r="G27" s="11">
        <f>G28+G29</f>
        <v>26040.5</v>
      </c>
      <c r="H27" s="11"/>
      <c r="I27" s="11">
        <f>I29</f>
        <v>900</v>
      </c>
      <c r="J27" s="11">
        <f>J29</f>
        <v>1600</v>
      </c>
      <c r="K27" s="39"/>
      <c r="L27" s="39"/>
      <c r="M27" s="1"/>
    </row>
    <row r="28" spans="1:17" ht="31.5" x14ac:dyDescent="0.25">
      <c r="A28" s="35"/>
      <c r="B28" s="35"/>
      <c r="C28" s="35"/>
      <c r="D28" s="35"/>
      <c r="E28" s="5" t="s">
        <v>13</v>
      </c>
      <c r="F28" s="6">
        <f>G28+H28+I28+J28+K28</f>
        <v>24140.5</v>
      </c>
      <c r="G28" s="6">
        <f>G21</f>
        <v>24140.5</v>
      </c>
      <c r="H28" s="6"/>
      <c r="I28" s="6"/>
      <c r="J28" s="6"/>
      <c r="K28" s="34"/>
      <c r="L28" s="34"/>
      <c r="M28" s="1"/>
    </row>
    <row r="29" spans="1:17" ht="31.5" x14ac:dyDescent="0.25">
      <c r="A29" s="35"/>
      <c r="B29" s="35"/>
      <c r="C29" s="35"/>
      <c r="D29" s="35"/>
      <c r="E29" s="5" t="s">
        <v>23</v>
      </c>
      <c r="F29" s="6">
        <f>G29+H29+I29+J29+K29</f>
        <v>4400</v>
      </c>
      <c r="G29" s="12">
        <v>1900</v>
      </c>
      <c r="H29" s="12"/>
      <c r="I29" s="12">
        <f>I26</f>
        <v>900</v>
      </c>
      <c r="J29" s="12">
        <f>J26</f>
        <v>1600</v>
      </c>
      <c r="K29" s="40"/>
      <c r="L29" s="40"/>
      <c r="M29" s="1"/>
    </row>
    <row r="30" spans="1:17" ht="15.75" x14ac:dyDescent="0.25">
      <c r="A30" s="38" t="s">
        <v>26</v>
      </c>
      <c r="B30" s="38"/>
      <c r="C30" s="38"/>
      <c r="D30" s="38"/>
      <c r="E30" s="38"/>
      <c r="F30" s="11">
        <f>F27</f>
        <v>28540.5</v>
      </c>
      <c r="G30" s="11">
        <f>G31+G32</f>
        <v>26040.5</v>
      </c>
      <c r="H30" s="11">
        <f>H31+H32</f>
        <v>0</v>
      </c>
      <c r="I30" s="11">
        <f>I31+I32</f>
        <v>900</v>
      </c>
      <c r="J30" s="11">
        <f>J31+J32</f>
        <v>1600</v>
      </c>
      <c r="K30" s="39">
        <v>0</v>
      </c>
      <c r="L30" s="39"/>
      <c r="M30" s="1"/>
    </row>
    <row r="31" spans="1:17" ht="31.5" x14ac:dyDescent="0.25">
      <c r="A31" s="38"/>
      <c r="B31" s="38"/>
      <c r="C31" s="15"/>
      <c r="D31" s="15"/>
      <c r="E31" s="5" t="s">
        <v>13</v>
      </c>
      <c r="F31" s="12">
        <f>G31+H31+I31+J31+K31</f>
        <v>24140.5</v>
      </c>
      <c r="G31" s="12">
        <f>G28</f>
        <v>24140.5</v>
      </c>
      <c r="H31" s="12"/>
      <c r="I31" s="12"/>
      <c r="J31" s="12"/>
      <c r="K31" s="40"/>
      <c r="L31" s="40"/>
      <c r="M31" s="1"/>
    </row>
    <row r="32" spans="1:17" ht="31.5" x14ac:dyDescent="0.25">
      <c r="A32" s="38"/>
      <c r="B32" s="38"/>
      <c r="C32" s="15"/>
      <c r="D32" s="15"/>
      <c r="E32" s="5" t="s">
        <v>23</v>
      </c>
      <c r="F32" s="12">
        <f>G32+H32+I32+J32+K32</f>
        <v>4400</v>
      </c>
      <c r="G32" s="12">
        <v>1900</v>
      </c>
      <c r="H32" s="12"/>
      <c r="I32" s="12">
        <f t="shared" ref="I32:J32" si="3">I29</f>
        <v>900</v>
      </c>
      <c r="J32" s="12">
        <f t="shared" si="3"/>
        <v>1600</v>
      </c>
      <c r="K32" s="40"/>
      <c r="L32" s="40"/>
      <c r="M32" s="1"/>
    </row>
    <row r="33" spans="1:13" ht="15.75" x14ac:dyDescent="0.25">
      <c r="A33" s="35" t="s">
        <v>27</v>
      </c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1"/>
    </row>
    <row r="34" spans="1:13" ht="15.75" x14ac:dyDescent="0.25">
      <c r="A34" s="35" t="s">
        <v>28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1"/>
    </row>
    <row r="35" spans="1:13" ht="57" customHeight="1" x14ac:dyDescent="0.25">
      <c r="A35" s="36" t="s">
        <v>29</v>
      </c>
      <c r="B35" s="36"/>
      <c r="C35" s="36" t="s">
        <v>30</v>
      </c>
      <c r="D35" s="36" t="s">
        <v>12</v>
      </c>
      <c r="E35" s="8" t="s">
        <v>5</v>
      </c>
      <c r="F35" s="10">
        <f>F36</f>
        <v>5751.5</v>
      </c>
      <c r="G35" s="10">
        <f t="shared" ref="G35:J35" si="4">G36</f>
        <v>727.3</v>
      </c>
      <c r="H35" s="10">
        <f t="shared" si="4"/>
        <v>1000</v>
      </c>
      <c r="I35" s="10">
        <f t="shared" si="4"/>
        <v>0</v>
      </c>
      <c r="J35" s="10">
        <f t="shared" si="4"/>
        <v>0</v>
      </c>
      <c r="K35" s="37">
        <f>K36</f>
        <v>4024.2</v>
      </c>
      <c r="L35" s="37"/>
      <c r="M35" s="1"/>
    </row>
    <row r="36" spans="1:13" ht="31.5" x14ac:dyDescent="0.25">
      <c r="A36" s="36"/>
      <c r="B36" s="36"/>
      <c r="C36" s="36"/>
      <c r="D36" s="36"/>
      <c r="E36" s="5" t="s">
        <v>13</v>
      </c>
      <c r="F36" s="6">
        <f>G36+H36+I36+J36+K36</f>
        <v>5751.5</v>
      </c>
      <c r="G36" s="6">
        <v>727.3</v>
      </c>
      <c r="H36" s="6">
        <v>1000</v>
      </c>
      <c r="I36" s="6"/>
      <c r="J36" s="6"/>
      <c r="K36" s="34">
        <v>4024.2</v>
      </c>
      <c r="L36" s="34"/>
      <c r="M36" s="1"/>
    </row>
    <row r="37" spans="1:13" ht="54" customHeight="1" x14ac:dyDescent="0.25">
      <c r="A37" s="36" t="s">
        <v>31</v>
      </c>
      <c r="B37" s="36"/>
      <c r="C37" s="36" t="s">
        <v>32</v>
      </c>
      <c r="D37" s="36"/>
      <c r="E37" s="8" t="s">
        <v>5</v>
      </c>
      <c r="F37" s="10">
        <f>F38</f>
        <v>10780.8</v>
      </c>
      <c r="G37" s="10">
        <f t="shared" ref="G37:J37" si="5">G38</f>
        <v>3756.6</v>
      </c>
      <c r="H37" s="10">
        <f t="shared" si="5"/>
        <v>3000</v>
      </c>
      <c r="I37" s="10">
        <f t="shared" si="5"/>
        <v>0</v>
      </c>
      <c r="J37" s="10">
        <f t="shared" si="5"/>
        <v>0</v>
      </c>
      <c r="K37" s="37">
        <v>4024.2</v>
      </c>
      <c r="L37" s="37"/>
      <c r="M37" s="1"/>
    </row>
    <row r="38" spans="1:13" ht="31.5" x14ac:dyDescent="0.25">
      <c r="A38" s="36"/>
      <c r="B38" s="36"/>
      <c r="C38" s="36"/>
      <c r="D38" s="36"/>
      <c r="E38" s="5" t="s">
        <v>13</v>
      </c>
      <c r="F38" s="6">
        <f>G38+H38+I38+J38+K38</f>
        <v>10780.8</v>
      </c>
      <c r="G38" s="6">
        <v>3756.6</v>
      </c>
      <c r="H38" s="6">
        <v>3000</v>
      </c>
      <c r="I38" s="6"/>
      <c r="J38" s="6"/>
      <c r="K38" s="34">
        <v>4024.2</v>
      </c>
      <c r="L38" s="34"/>
      <c r="M38" s="1"/>
    </row>
    <row r="39" spans="1:13" ht="53.25" customHeight="1" x14ac:dyDescent="0.25">
      <c r="A39" s="36" t="s">
        <v>33</v>
      </c>
      <c r="B39" s="36"/>
      <c r="C39" s="36" t="s">
        <v>34</v>
      </c>
      <c r="D39" s="36"/>
      <c r="E39" s="8" t="s">
        <v>5</v>
      </c>
      <c r="F39" s="10">
        <f>F40</f>
        <v>77807.399999999994</v>
      </c>
      <c r="G39" s="10">
        <f t="shared" ref="G39:J39" si="6">G40</f>
        <v>37565.599999999999</v>
      </c>
      <c r="H39" s="10">
        <f t="shared" si="6"/>
        <v>0</v>
      </c>
      <c r="I39" s="10">
        <f t="shared" si="6"/>
        <v>0</v>
      </c>
      <c r="J39" s="10">
        <f t="shared" si="6"/>
        <v>0</v>
      </c>
      <c r="K39" s="37">
        <v>40241.800000000003</v>
      </c>
      <c r="L39" s="37"/>
      <c r="M39" s="1"/>
    </row>
    <row r="40" spans="1:13" ht="88.5" customHeight="1" x14ac:dyDescent="0.25">
      <c r="A40" s="36"/>
      <c r="B40" s="36"/>
      <c r="C40" s="36"/>
      <c r="D40" s="36"/>
      <c r="E40" s="5" t="s">
        <v>13</v>
      </c>
      <c r="F40" s="6">
        <f>G40+H40+I40+J40+K40</f>
        <v>77807.399999999994</v>
      </c>
      <c r="G40" s="6">
        <v>37565.599999999999</v>
      </c>
      <c r="H40" s="6"/>
      <c r="I40" s="6"/>
      <c r="J40" s="6"/>
      <c r="K40" s="34">
        <v>40241.800000000003</v>
      </c>
      <c r="L40" s="34"/>
      <c r="M40" s="1"/>
    </row>
    <row r="41" spans="1:13" ht="26.25" customHeight="1" x14ac:dyDescent="0.25">
      <c r="A41" s="36" t="s">
        <v>35</v>
      </c>
      <c r="B41" s="36"/>
      <c r="C41" s="36" t="s">
        <v>36</v>
      </c>
      <c r="D41" s="36"/>
      <c r="E41" s="8" t="s">
        <v>5</v>
      </c>
      <c r="F41" s="10">
        <f>F42+F43</f>
        <v>15096</v>
      </c>
      <c r="G41" s="10"/>
      <c r="H41" s="10">
        <f t="shared" ref="H41" si="7">H42+H43</f>
        <v>15096</v>
      </c>
      <c r="I41" s="10"/>
      <c r="J41" s="10"/>
      <c r="K41" s="37"/>
      <c r="L41" s="37"/>
      <c r="M41" s="1"/>
    </row>
    <row r="42" spans="1:13" ht="36.75" customHeight="1" x14ac:dyDescent="0.25">
      <c r="A42" s="36"/>
      <c r="B42" s="36"/>
      <c r="C42" s="36"/>
      <c r="D42" s="36"/>
      <c r="E42" s="5" t="s">
        <v>13</v>
      </c>
      <c r="F42" s="6">
        <f>H42</f>
        <v>14792.3</v>
      </c>
      <c r="G42" s="6"/>
      <c r="H42" s="6">
        <v>14792.3</v>
      </c>
      <c r="I42" s="6"/>
      <c r="J42" s="6"/>
      <c r="K42" s="34"/>
      <c r="L42" s="34"/>
      <c r="M42" s="1"/>
    </row>
    <row r="43" spans="1:13" ht="48.75" customHeight="1" x14ac:dyDescent="0.25">
      <c r="A43" s="36"/>
      <c r="B43" s="36"/>
      <c r="C43" s="36"/>
      <c r="D43" s="36"/>
      <c r="E43" s="5" t="s">
        <v>79</v>
      </c>
      <c r="F43" s="6">
        <f>H43</f>
        <v>303.7</v>
      </c>
      <c r="G43" s="6"/>
      <c r="H43" s="6">
        <v>303.7</v>
      </c>
      <c r="I43" s="6"/>
      <c r="J43" s="6"/>
      <c r="K43" s="34"/>
      <c r="L43" s="34"/>
      <c r="M43" s="1"/>
    </row>
    <row r="44" spans="1:13" ht="15.75" x14ac:dyDescent="0.25">
      <c r="A44" s="35" t="s">
        <v>37</v>
      </c>
      <c r="B44" s="35"/>
      <c r="C44" s="35"/>
      <c r="D44" s="35"/>
      <c r="E44" s="8" t="s">
        <v>5</v>
      </c>
      <c r="F44" s="11">
        <f>F45+F46</f>
        <v>109435.7</v>
      </c>
      <c r="G44" s="11">
        <f t="shared" ref="G44:J44" si="8">G45+G46</f>
        <v>42049.5</v>
      </c>
      <c r="H44" s="11">
        <f t="shared" si="8"/>
        <v>19096</v>
      </c>
      <c r="I44" s="11">
        <f t="shared" si="8"/>
        <v>0</v>
      </c>
      <c r="J44" s="11">
        <f t="shared" si="8"/>
        <v>0</v>
      </c>
      <c r="K44" s="39">
        <v>48290.2</v>
      </c>
      <c r="L44" s="39"/>
      <c r="M44" s="1"/>
    </row>
    <row r="45" spans="1:13" ht="31.5" x14ac:dyDescent="0.25">
      <c r="A45" s="35"/>
      <c r="B45" s="35"/>
      <c r="C45" s="35"/>
      <c r="D45" s="35"/>
      <c r="E45" s="5" t="s">
        <v>13</v>
      </c>
      <c r="F45" s="16">
        <f>F36+F38+F40+F42</f>
        <v>109132</v>
      </c>
      <c r="G45" s="16">
        <f t="shared" ref="G45:K45" si="9">G36+G38+G40+G42</f>
        <v>42049.5</v>
      </c>
      <c r="H45" s="16">
        <f t="shared" si="9"/>
        <v>18792.3</v>
      </c>
      <c r="I45" s="16">
        <f t="shared" si="9"/>
        <v>0</v>
      </c>
      <c r="J45" s="16">
        <f t="shared" si="9"/>
        <v>0</v>
      </c>
      <c r="K45" s="43">
        <f t="shared" si="9"/>
        <v>48290.200000000004</v>
      </c>
      <c r="L45" s="43"/>
      <c r="M45" s="1"/>
    </row>
    <row r="46" spans="1:13" ht="47.25" x14ac:dyDescent="0.25">
      <c r="A46" s="35"/>
      <c r="B46" s="35"/>
      <c r="C46" s="35"/>
      <c r="D46" s="35"/>
      <c r="E46" s="5" t="s">
        <v>79</v>
      </c>
      <c r="F46" s="16">
        <f>F43</f>
        <v>303.7</v>
      </c>
      <c r="G46" s="16"/>
      <c r="H46" s="16">
        <f>H43</f>
        <v>303.7</v>
      </c>
      <c r="I46" s="16"/>
      <c r="J46" s="16"/>
      <c r="K46" s="43"/>
      <c r="L46" s="43"/>
      <c r="M46" s="1"/>
    </row>
    <row r="47" spans="1:13" ht="15.75" x14ac:dyDescent="0.25">
      <c r="A47" s="38" t="s">
        <v>38</v>
      </c>
      <c r="B47" s="38"/>
      <c r="C47" s="38"/>
      <c r="D47" s="38"/>
      <c r="E47" s="38"/>
      <c r="F47" s="11">
        <f>F44</f>
        <v>109435.7</v>
      </c>
      <c r="G47" s="11">
        <f t="shared" ref="G47:J47" si="10">G44</f>
        <v>42049.5</v>
      </c>
      <c r="H47" s="11">
        <f t="shared" si="10"/>
        <v>19096</v>
      </c>
      <c r="I47" s="11">
        <f t="shared" si="10"/>
        <v>0</v>
      </c>
      <c r="J47" s="11">
        <f t="shared" si="10"/>
        <v>0</v>
      </c>
      <c r="K47" s="39">
        <f>K44</f>
        <v>48290.2</v>
      </c>
      <c r="L47" s="39"/>
      <c r="M47" s="1"/>
    </row>
    <row r="48" spans="1:13" ht="31.5" x14ac:dyDescent="0.25">
      <c r="A48" s="15"/>
      <c r="B48" s="15"/>
      <c r="C48" s="15"/>
      <c r="D48" s="15"/>
      <c r="E48" s="5" t="s">
        <v>13</v>
      </c>
      <c r="F48" s="16">
        <f>G48+H48+K48</f>
        <v>109132</v>
      </c>
      <c r="G48" s="16">
        <f>G45</f>
        <v>42049.5</v>
      </c>
      <c r="H48" s="16">
        <f>H45</f>
        <v>18792.3</v>
      </c>
      <c r="I48" s="16">
        <f t="shared" ref="I48:J48" si="11">I39+I41+I43+I45</f>
        <v>0</v>
      </c>
      <c r="J48" s="16">
        <f t="shared" si="11"/>
        <v>0</v>
      </c>
      <c r="K48" s="43">
        <f>K36+K38+K40</f>
        <v>48290.200000000004</v>
      </c>
      <c r="L48" s="43"/>
      <c r="M48" s="1"/>
    </row>
    <row r="49" spans="1:13" ht="47.25" x14ac:dyDescent="0.25">
      <c r="A49" s="15"/>
      <c r="B49" s="15"/>
      <c r="C49" s="15"/>
      <c r="D49" s="15"/>
      <c r="E49" s="5" t="s">
        <v>79</v>
      </c>
      <c r="F49" s="16">
        <f>F46</f>
        <v>303.7</v>
      </c>
      <c r="G49" s="16"/>
      <c r="H49" s="16">
        <f>H43</f>
        <v>303.7</v>
      </c>
      <c r="I49" s="16"/>
      <c r="J49" s="16"/>
      <c r="K49" s="43"/>
      <c r="L49" s="43"/>
      <c r="M49" s="1"/>
    </row>
    <row r="50" spans="1:13" ht="15.75" x14ac:dyDescent="0.25">
      <c r="A50" s="35" t="s">
        <v>39</v>
      </c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1"/>
    </row>
    <row r="51" spans="1:13" ht="31.5" customHeight="1" x14ac:dyDescent="0.25">
      <c r="A51" s="35" t="s">
        <v>40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1"/>
    </row>
    <row r="52" spans="1:13" ht="27.75" customHeight="1" x14ac:dyDescent="0.25">
      <c r="A52" s="36" t="s">
        <v>41</v>
      </c>
      <c r="B52" s="36"/>
      <c r="C52" s="36" t="s">
        <v>42</v>
      </c>
      <c r="D52" s="44" t="s">
        <v>12</v>
      </c>
      <c r="E52" s="36" t="s">
        <v>43</v>
      </c>
      <c r="F52" s="34" t="s">
        <v>19</v>
      </c>
      <c r="G52" s="34" t="s">
        <v>19</v>
      </c>
      <c r="H52" s="34" t="s">
        <v>19</v>
      </c>
      <c r="I52" s="34" t="s">
        <v>19</v>
      </c>
      <c r="J52" s="34" t="s">
        <v>19</v>
      </c>
      <c r="K52" s="34" t="s">
        <v>19</v>
      </c>
      <c r="L52" s="34"/>
      <c r="M52" s="1"/>
    </row>
    <row r="53" spans="1:13" ht="38.25" customHeight="1" x14ac:dyDescent="0.25">
      <c r="A53" s="36"/>
      <c r="B53" s="36"/>
      <c r="C53" s="36"/>
      <c r="D53" s="44"/>
      <c r="E53" s="36"/>
      <c r="F53" s="34"/>
      <c r="G53" s="34"/>
      <c r="H53" s="34"/>
      <c r="I53" s="34"/>
      <c r="J53" s="34"/>
      <c r="K53" s="34"/>
      <c r="L53" s="34"/>
      <c r="M53" s="1"/>
    </row>
    <row r="54" spans="1:13" ht="57.75" customHeight="1" x14ac:dyDescent="0.25">
      <c r="A54" s="36" t="s">
        <v>44</v>
      </c>
      <c r="B54" s="36"/>
      <c r="C54" s="36" t="s">
        <v>45</v>
      </c>
      <c r="D54" s="44"/>
      <c r="E54" s="36" t="s">
        <v>43</v>
      </c>
      <c r="F54" s="41" t="s">
        <v>19</v>
      </c>
      <c r="G54" s="41" t="s">
        <v>19</v>
      </c>
      <c r="H54" s="41" t="s">
        <v>19</v>
      </c>
      <c r="I54" s="41" t="s">
        <v>19</v>
      </c>
      <c r="J54" s="41" t="s">
        <v>19</v>
      </c>
      <c r="K54" s="41" t="s">
        <v>19</v>
      </c>
      <c r="L54" s="41"/>
      <c r="M54" s="1"/>
    </row>
    <row r="55" spans="1:13" ht="27" customHeight="1" x14ac:dyDescent="0.25">
      <c r="A55" s="36"/>
      <c r="B55" s="36"/>
      <c r="C55" s="36"/>
      <c r="D55" s="44"/>
      <c r="E55" s="36"/>
      <c r="F55" s="41"/>
      <c r="G55" s="41"/>
      <c r="H55" s="41"/>
      <c r="I55" s="41"/>
      <c r="J55" s="41"/>
      <c r="K55" s="41"/>
      <c r="L55" s="41"/>
      <c r="M55" s="1"/>
    </row>
    <row r="56" spans="1:13" ht="28.5" customHeight="1" x14ac:dyDescent="0.25">
      <c r="A56" s="36" t="s">
        <v>46</v>
      </c>
      <c r="B56" s="36"/>
      <c r="C56" s="36" t="s">
        <v>47</v>
      </c>
      <c r="D56" s="44"/>
      <c r="E56" s="36" t="s">
        <v>43</v>
      </c>
      <c r="F56" s="34" t="s">
        <v>19</v>
      </c>
      <c r="G56" s="34" t="s">
        <v>19</v>
      </c>
      <c r="H56" s="34" t="s">
        <v>19</v>
      </c>
      <c r="I56" s="34" t="s">
        <v>19</v>
      </c>
      <c r="J56" s="34" t="s">
        <v>19</v>
      </c>
      <c r="K56" s="34" t="s">
        <v>19</v>
      </c>
      <c r="L56" s="34"/>
      <c r="M56" s="1"/>
    </row>
    <row r="57" spans="1:13" ht="56.25" customHeight="1" x14ac:dyDescent="0.25">
      <c r="A57" s="36"/>
      <c r="B57" s="36"/>
      <c r="C57" s="36"/>
      <c r="D57" s="44"/>
      <c r="E57" s="36"/>
      <c r="F57" s="34"/>
      <c r="G57" s="34"/>
      <c r="H57" s="34"/>
      <c r="I57" s="34"/>
      <c r="J57" s="34"/>
      <c r="K57" s="34"/>
      <c r="L57" s="34"/>
      <c r="M57" s="1"/>
    </row>
    <row r="58" spans="1:13" ht="15.75" x14ac:dyDescent="0.25">
      <c r="A58" s="36" t="s">
        <v>48</v>
      </c>
      <c r="B58" s="36"/>
      <c r="C58" s="36" t="s">
        <v>49</v>
      </c>
      <c r="D58" s="44"/>
      <c r="E58" s="8" t="s">
        <v>25</v>
      </c>
      <c r="F58" s="11">
        <v>1000</v>
      </c>
      <c r="G58" s="11">
        <v>0</v>
      </c>
      <c r="H58" s="11">
        <v>0</v>
      </c>
      <c r="I58" s="11">
        <v>0</v>
      </c>
      <c r="J58" s="11">
        <v>0</v>
      </c>
      <c r="K58" s="39">
        <v>1000</v>
      </c>
      <c r="L58" s="39"/>
      <c r="M58" s="1"/>
    </row>
    <row r="59" spans="1:13" ht="54.75" customHeight="1" x14ac:dyDescent="0.25">
      <c r="A59" s="36"/>
      <c r="B59" s="36"/>
      <c r="C59" s="36"/>
      <c r="D59" s="44"/>
      <c r="E59" s="5" t="s">
        <v>13</v>
      </c>
      <c r="F59" s="6">
        <v>1000</v>
      </c>
      <c r="G59" s="6">
        <v>0</v>
      </c>
      <c r="H59" s="6"/>
      <c r="I59" s="6"/>
      <c r="J59" s="6"/>
      <c r="K59" s="34">
        <v>1000</v>
      </c>
      <c r="L59" s="34"/>
      <c r="M59" s="1"/>
    </row>
    <row r="60" spans="1:13" ht="16.5" customHeight="1" x14ac:dyDescent="0.25">
      <c r="A60" s="36" t="s">
        <v>50</v>
      </c>
      <c r="B60" s="36"/>
      <c r="C60" s="44" t="s">
        <v>51</v>
      </c>
      <c r="D60" s="44"/>
      <c r="E60" s="8" t="s">
        <v>25</v>
      </c>
      <c r="F60" s="11">
        <f>F61</f>
        <v>157159.6</v>
      </c>
      <c r="G60" s="11">
        <f t="shared" ref="G60:J60" si="12">G61</f>
        <v>40171.9</v>
      </c>
      <c r="H60" s="11">
        <f>H61</f>
        <v>39551.800000000003</v>
      </c>
      <c r="I60" s="11">
        <f t="shared" si="12"/>
        <v>15720.5</v>
      </c>
      <c r="J60" s="11">
        <f t="shared" si="12"/>
        <v>15630.4</v>
      </c>
      <c r="K60" s="39">
        <v>46085</v>
      </c>
      <c r="L60" s="39"/>
      <c r="M60" s="1"/>
    </row>
    <row r="61" spans="1:13" ht="31.5" x14ac:dyDescent="0.25">
      <c r="A61" s="36"/>
      <c r="B61" s="36"/>
      <c r="C61" s="44"/>
      <c r="D61" s="44"/>
      <c r="E61" s="14" t="s">
        <v>90</v>
      </c>
      <c r="F61" s="6">
        <f>G61+H61+I61+J61+K61</f>
        <v>157159.6</v>
      </c>
      <c r="G61" s="6">
        <v>40171.9</v>
      </c>
      <c r="H61" s="6">
        <f>39551.8</f>
        <v>39551.800000000003</v>
      </c>
      <c r="I61" s="6">
        <v>15720.5</v>
      </c>
      <c r="J61" s="6">
        <v>15630.4</v>
      </c>
      <c r="K61" s="34">
        <v>46085</v>
      </c>
      <c r="L61" s="34"/>
      <c r="M61" s="1"/>
    </row>
    <row r="62" spans="1:13" s="4" customFormat="1" ht="61.5" customHeight="1" x14ac:dyDescent="0.25">
      <c r="A62" s="36"/>
      <c r="B62" s="36"/>
      <c r="C62" s="44"/>
      <c r="D62" s="44"/>
      <c r="E62" s="14" t="s">
        <v>91</v>
      </c>
      <c r="F62" s="7">
        <f>H62</f>
        <v>7.7999999999999989</v>
      </c>
      <c r="G62" s="7"/>
      <c r="H62" s="7">
        <f>H63+H64+H65+H66</f>
        <v>7.7999999999999989</v>
      </c>
      <c r="I62" s="7"/>
      <c r="J62" s="7"/>
      <c r="K62" s="21"/>
      <c r="L62" s="22"/>
      <c r="M62" s="1"/>
    </row>
    <row r="63" spans="1:13" s="4" customFormat="1" ht="31.5" customHeight="1" x14ac:dyDescent="0.25">
      <c r="A63" s="36"/>
      <c r="B63" s="36"/>
      <c r="C63" s="44"/>
      <c r="D63" s="44"/>
      <c r="E63" s="5" t="s">
        <v>85</v>
      </c>
      <c r="F63" s="7">
        <f t="shared" ref="F63:F66" si="13">H63</f>
        <v>3.9</v>
      </c>
      <c r="G63" s="6"/>
      <c r="H63" s="6">
        <v>3.9</v>
      </c>
      <c r="I63" s="6"/>
      <c r="J63" s="6"/>
      <c r="K63" s="23"/>
      <c r="L63" s="24"/>
      <c r="M63" s="1"/>
    </row>
    <row r="64" spans="1:13" s="4" customFormat="1" ht="31.5" x14ac:dyDescent="0.25">
      <c r="A64" s="36"/>
      <c r="B64" s="36"/>
      <c r="C64" s="44"/>
      <c r="D64" s="44"/>
      <c r="E64" s="5" t="s">
        <v>84</v>
      </c>
      <c r="F64" s="7">
        <f t="shared" si="13"/>
        <v>1.2</v>
      </c>
      <c r="G64" s="6"/>
      <c r="H64" s="6">
        <v>1.2</v>
      </c>
      <c r="I64" s="6"/>
      <c r="J64" s="6"/>
      <c r="K64" s="23"/>
      <c r="L64" s="24"/>
      <c r="M64" s="1"/>
    </row>
    <row r="65" spans="1:13" s="4" customFormat="1" ht="47.25" x14ac:dyDescent="0.25">
      <c r="A65" s="36"/>
      <c r="B65" s="36"/>
      <c r="C65" s="44"/>
      <c r="D65" s="44"/>
      <c r="E65" s="5" t="s">
        <v>86</v>
      </c>
      <c r="F65" s="7">
        <f t="shared" si="13"/>
        <v>1.1000000000000001</v>
      </c>
      <c r="G65" s="6"/>
      <c r="H65" s="6">
        <v>1.1000000000000001</v>
      </c>
      <c r="I65" s="6"/>
      <c r="J65" s="6"/>
      <c r="K65" s="23"/>
      <c r="L65" s="24"/>
      <c r="M65" s="1"/>
    </row>
    <row r="66" spans="1:13" s="4" customFormat="1" ht="32.25" customHeight="1" x14ac:dyDescent="0.25">
      <c r="A66" s="36"/>
      <c r="B66" s="36"/>
      <c r="C66" s="44"/>
      <c r="D66" s="44"/>
      <c r="E66" s="5" t="s">
        <v>87</v>
      </c>
      <c r="F66" s="7">
        <f t="shared" si="13"/>
        <v>1.6</v>
      </c>
      <c r="G66" s="6"/>
      <c r="H66" s="6">
        <v>1.6</v>
      </c>
      <c r="I66" s="6"/>
      <c r="J66" s="6"/>
      <c r="K66" s="23"/>
      <c r="L66" s="24"/>
      <c r="M66" s="1"/>
    </row>
    <row r="67" spans="1:13" ht="62.25" customHeight="1" x14ac:dyDescent="0.25">
      <c r="A67" s="36" t="s">
        <v>81</v>
      </c>
      <c r="B67" s="36"/>
      <c r="C67" s="5" t="s">
        <v>82</v>
      </c>
      <c r="D67" s="44"/>
      <c r="E67" s="5" t="s">
        <v>43</v>
      </c>
      <c r="F67" s="6" t="s">
        <v>19</v>
      </c>
      <c r="G67" s="6" t="s">
        <v>19</v>
      </c>
      <c r="H67" s="6" t="s">
        <v>19</v>
      </c>
      <c r="I67" s="6" t="s">
        <v>19</v>
      </c>
      <c r="J67" s="6" t="s">
        <v>19</v>
      </c>
      <c r="K67" s="34" t="s">
        <v>19</v>
      </c>
      <c r="L67" s="34"/>
      <c r="M67" s="1"/>
    </row>
    <row r="68" spans="1:13" ht="15.75" x14ac:dyDescent="0.25">
      <c r="A68" s="38" t="s">
        <v>52</v>
      </c>
      <c r="B68" s="38"/>
      <c r="C68" s="38"/>
      <c r="D68" s="38"/>
      <c r="E68" s="8" t="s">
        <v>25</v>
      </c>
      <c r="F68" s="11">
        <f>F58+F60</f>
        <v>158159.6</v>
      </c>
      <c r="G68" s="11">
        <f t="shared" ref="G68:J68" si="14">G58+G60</f>
        <v>40171.9</v>
      </c>
      <c r="H68" s="11">
        <f t="shared" si="14"/>
        <v>39551.800000000003</v>
      </c>
      <c r="I68" s="11">
        <f t="shared" si="14"/>
        <v>15720.5</v>
      </c>
      <c r="J68" s="11">
        <f t="shared" si="14"/>
        <v>15630.4</v>
      </c>
      <c r="K68" s="39">
        <f>K60+K58</f>
        <v>47085</v>
      </c>
      <c r="L68" s="39"/>
      <c r="M68" s="1"/>
    </row>
    <row r="69" spans="1:13" ht="31.5" x14ac:dyDescent="0.25">
      <c r="A69" s="38"/>
      <c r="B69" s="38"/>
      <c r="C69" s="38"/>
      <c r="D69" s="38"/>
      <c r="E69" s="5" t="s">
        <v>13</v>
      </c>
      <c r="F69" s="6">
        <f>F59+F61</f>
        <v>158159.6</v>
      </c>
      <c r="G69" s="6">
        <f t="shared" ref="G69:J69" si="15">G59+G61</f>
        <v>40171.9</v>
      </c>
      <c r="H69" s="6">
        <f>H59+H61</f>
        <v>39551.800000000003</v>
      </c>
      <c r="I69" s="6">
        <f t="shared" si="15"/>
        <v>15720.5</v>
      </c>
      <c r="J69" s="6">
        <f t="shared" si="15"/>
        <v>15630.4</v>
      </c>
      <c r="K69" s="34">
        <f>K61+K59</f>
        <v>47085</v>
      </c>
      <c r="L69" s="34"/>
      <c r="M69" s="1"/>
    </row>
    <row r="70" spans="1:13" s="4" customFormat="1" ht="65.25" customHeight="1" x14ac:dyDescent="0.25">
      <c r="A70" s="25"/>
      <c r="B70" s="26"/>
      <c r="C70" s="26"/>
      <c r="D70" s="27"/>
      <c r="E70" s="14" t="s">
        <v>91</v>
      </c>
      <c r="F70" s="7">
        <f>H70</f>
        <v>7.8</v>
      </c>
      <c r="G70" s="7"/>
      <c r="H70" s="7">
        <v>7.8</v>
      </c>
      <c r="I70" s="7"/>
      <c r="J70" s="7"/>
      <c r="K70" s="23"/>
      <c r="L70" s="24"/>
      <c r="M70" s="1"/>
    </row>
    <row r="71" spans="1:13" s="4" customFormat="1" ht="31.5" x14ac:dyDescent="0.25">
      <c r="A71" s="28"/>
      <c r="B71" s="29"/>
      <c r="C71" s="29"/>
      <c r="D71" s="30"/>
      <c r="E71" s="5" t="s">
        <v>85</v>
      </c>
      <c r="F71" s="7">
        <f t="shared" ref="F71:F74" si="16">H71</f>
        <v>3.9</v>
      </c>
      <c r="G71" s="6"/>
      <c r="H71" s="6">
        <v>3.9</v>
      </c>
      <c r="I71" s="6"/>
      <c r="J71" s="6"/>
      <c r="K71" s="34"/>
      <c r="L71" s="34"/>
      <c r="M71" s="1"/>
    </row>
    <row r="72" spans="1:13" s="4" customFormat="1" ht="31.5" x14ac:dyDescent="0.25">
      <c r="A72" s="28"/>
      <c r="B72" s="29"/>
      <c r="C72" s="29"/>
      <c r="D72" s="30"/>
      <c r="E72" s="5" t="s">
        <v>84</v>
      </c>
      <c r="F72" s="7">
        <f t="shared" si="16"/>
        <v>1.2</v>
      </c>
      <c r="G72" s="6"/>
      <c r="H72" s="6">
        <v>1.2</v>
      </c>
      <c r="I72" s="6"/>
      <c r="J72" s="6"/>
      <c r="K72" s="34"/>
      <c r="L72" s="34"/>
      <c r="M72" s="1"/>
    </row>
    <row r="73" spans="1:13" s="4" customFormat="1" ht="47.25" x14ac:dyDescent="0.25">
      <c r="A73" s="28"/>
      <c r="B73" s="29"/>
      <c r="C73" s="29"/>
      <c r="D73" s="30"/>
      <c r="E73" s="5" t="s">
        <v>86</v>
      </c>
      <c r="F73" s="7">
        <f t="shared" si="16"/>
        <v>1.1000000000000001</v>
      </c>
      <c r="G73" s="6"/>
      <c r="H73" s="6">
        <v>1.1000000000000001</v>
      </c>
      <c r="I73" s="6"/>
      <c r="J73" s="6"/>
      <c r="K73" s="34"/>
      <c r="L73" s="34"/>
      <c r="M73" s="1"/>
    </row>
    <row r="74" spans="1:13" s="4" customFormat="1" ht="31.5" x14ac:dyDescent="0.25">
      <c r="A74" s="31"/>
      <c r="B74" s="32"/>
      <c r="C74" s="32"/>
      <c r="D74" s="33"/>
      <c r="E74" s="5" t="s">
        <v>87</v>
      </c>
      <c r="F74" s="7">
        <f t="shared" si="16"/>
        <v>1.6</v>
      </c>
      <c r="G74" s="6"/>
      <c r="H74" s="6">
        <v>1.6</v>
      </c>
      <c r="I74" s="6"/>
      <c r="J74" s="6"/>
      <c r="K74" s="34"/>
      <c r="L74" s="34"/>
      <c r="M74" s="1"/>
    </row>
    <row r="75" spans="1:13" ht="15.75" x14ac:dyDescent="0.25">
      <c r="A75" s="35" t="s">
        <v>53</v>
      </c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1"/>
    </row>
    <row r="76" spans="1:13" x14ac:dyDescent="0.25">
      <c r="A76" s="45" t="s">
        <v>54</v>
      </c>
      <c r="B76" s="45"/>
      <c r="C76" s="45" t="s">
        <v>55</v>
      </c>
      <c r="D76" s="36" t="s">
        <v>12</v>
      </c>
      <c r="E76" s="36" t="s">
        <v>43</v>
      </c>
      <c r="F76" s="36" t="s">
        <v>56</v>
      </c>
      <c r="G76" s="36"/>
      <c r="H76" s="36"/>
      <c r="I76" s="36"/>
      <c r="J76" s="36"/>
      <c r="K76" s="36"/>
      <c r="L76" s="36"/>
      <c r="M76" s="1"/>
    </row>
    <row r="77" spans="1:13" ht="45.75" customHeight="1" x14ac:dyDescent="0.25">
      <c r="A77" s="45"/>
      <c r="B77" s="45"/>
      <c r="C77" s="45"/>
      <c r="D77" s="36"/>
      <c r="E77" s="36"/>
      <c r="F77" s="36"/>
      <c r="G77" s="36"/>
      <c r="H77" s="36"/>
      <c r="I77" s="36"/>
      <c r="J77" s="36"/>
      <c r="K77" s="36"/>
      <c r="L77" s="36"/>
      <c r="M77" s="1"/>
    </row>
    <row r="78" spans="1:13" x14ac:dyDescent="0.25">
      <c r="A78" s="45" t="s">
        <v>57</v>
      </c>
      <c r="B78" s="45"/>
      <c r="C78" s="45" t="s">
        <v>58</v>
      </c>
      <c r="D78" s="36"/>
      <c r="E78" s="36" t="s">
        <v>43</v>
      </c>
      <c r="F78" s="36" t="s">
        <v>56</v>
      </c>
      <c r="G78" s="36"/>
      <c r="H78" s="36"/>
      <c r="I78" s="36"/>
      <c r="J78" s="36"/>
      <c r="K78" s="36"/>
      <c r="L78" s="36"/>
      <c r="M78" s="1"/>
    </row>
    <row r="79" spans="1:13" ht="64.5" customHeight="1" x14ac:dyDescent="0.25">
      <c r="A79" s="45"/>
      <c r="B79" s="45"/>
      <c r="C79" s="45"/>
      <c r="D79" s="36"/>
      <c r="E79" s="36"/>
      <c r="F79" s="36"/>
      <c r="G79" s="36"/>
      <c r="H79" s="36"/>
      <c r="I79" s="36"/>
      <c r="J79" s="36"/>
      <c r="K79" s="36"/>
      <c r="L79" s="36"/>
      <c r="M79" s="1"/>
    </row>
    <row r="80" spans="1:13" ht="68.25" customHeight="1" x14ac:dyDescent="0.25">
      <c r="A80" s="36" t="s">
        <v>59</v>
      </c>
      <c r="B80" s="36"/>
      <c r="C80" s="36" t="s">
        <v>60</v>
      </c>
      <c r="D80" s="36"/>
      <c r="E80" s="36" t="s">
        <v>43</v>
      </c>
      <c r="F80" s="36" t="s">
        <v>56</v>
      </c>
      <c r="G80" s="36"/>
      <c r="H80" s="36"/>
      <c r="I80" s="36"/>
      <c r="J80" s="36"/>
      <c r="K80" s="36"/>
      <c r="L80" s="36"/>
      <c r="M80" s="1"/>
    </row>
    <row r="81" spans="1:13" ht="45" customHeight="1" x14ac:dyDescent="0.25">
      <c r="A81" s="36"/>
      <c r="B81" s="36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1"/>
    </row>
    <row r="82" spans="1:13" x14ac:dyDescent="0.25">
      <c r="A82" s="38" t="s">
        <v>61</v>
      </c>
      <c r="B82" s="38"/>
      <c r="C82" s="38"/>
      <c r="D82" s="38"/>
      <c r="E82" s="38"/>
      <c r="F82" s="36" t="s">
        <v>56</v>
      </c>
      <c r="G82" s="36"/>
      <c r="H82" s="36"/>
      <c r="I82" s="36"/>
      <c r="J82" s="36"/>
      <c r="K82" s="36"/>
      <c r="L82" s="36"/>
      <c r="M82" s="1"/>
    </row>
    <row r="83" spans="1:13" x14ac:dyDescent="0.25">
      <c r="A83" s="38"/>
      <c r="B83" s="38"/>
      <c r="C83" s="38"/>
      <c r="D83" s="38"/>
      <c r="E83" s="38"/>
      <c r="F83" s="36"/>
      <c r="G83" s="36"/>
      <c r="H83" s="36"/>
      <c r="I83" s="36"/>
      <c r="J83" s="36"/>
      <c r="K83" s="36"/>
      <c r="L83" s="36"/>
      <c r="M83" s="1"/>
    </row>
    <row r="84" spans="1:13" ht="15.75" x14ac:dyDescent="0.25">
      <c r="A84" s="35" t="s">
        <v>62</v>
      </c>
      <c r="B84" s="35"/>
      <c r="C84" s="35"/>
      <c r="D84" s="35"/>
      <c r="E84" s="8" t="s">
        <v>25</v>
      </c>
      <c r="F84" s="11">
        <f>F68</f>
        <v>158159.6</v>
      </c>
      <c r="G84" s="11">
        <f t="shared" ref="G84:J84" si="17">G68</f>
        <v>40171.9</v>
      </c>
      <c r="H84" s="11">
        <f t="shared" si="17"/>
        <v>39551.800000000003</v>
      </c>
      <c r="I84" s="11">
        <f t="shared" si="17"/>
        <v>15720.5</v>
      </c>
      <c r="J84" s="11">
        <f t="shared" si="17"/>
        <v>15630.4</v>
      </c>
      <c r="K84" s="39">
        <f>K68</f>
        <v>47085</v>
      </c>
      <c r="L84" s="39"/>
      <c r="M84" s="1"/>
    </row>
    <row r="85" spans="1:13" ht="15.75" x14ac:dyDescent="0.25">
      <c r="A85" s="35" t="s">
        <v>63</v>
      </c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1"/>
    </row>
    <row r="86" spans="1:13" ht="15.75" x14ac:dyDescent="0.25">
      <c r="A86" s="35" t="s">
        <v>64</v>
      </c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1"/>
    </row>
    <row r="87" spans="1:13" ht="15.75" x14ac:dyDescent="0.25">
      <c r="A87" s="36" t="s">
        <v>65</v>
      </c>
      <c r="B87" s="36"/>
      <c r="C87" s="36" t="s">
        <v>66</v>
      </c>
      <c r="D87" s="36" t="s">
        <v>12</v>
      </c>
      <c r="E87" s="8" t="s">
        <v>25</v>
      </c>
      <c r="F87" s="11">
        <f>F88</f>
        <v>13770.2</v>
      </c>
      <c r="G87" s="11">
        <f t="shared" ref="G87:J87" si="18">G88</f>
        <v>3792</v>
      </c>
      <c r="H87" s="11">
        <f t="shared" si="18"/>
        <v>1841</v>
      </c>
      <c r="I87" s="11">
        <f t="shared" si="18"/>
        <v>3184.7</v>
      </c>
      <c r="J87" s="11">
        <f t="shared" si="18"/>
        <v>3064.5</v>
      </c>
      <c r="K87" s="39">
        <v>1888</v>
      </c>
      <c r="L87" s="39"/>
      <c r="M87" s="1"/>
    </row>
    <row r="88" spans="1:13" ht="31.5" x14ac:dyDescent="0.25">
      <c r="A88" s="36"/>
      <c r="B88" s="36"/>
      <c r="C88" s="36"/>
      <c r="D88" s="36"/>
      <c r="E88" s="5" t="s">
        <v>13</v>
      </c>
      <c r="F88" s="6">
        <f>G88+H88+I88+J88+K88</f>
        <v>13770.2</v>
      </c>
      <c r="G88" s="6">
        <v>3792</v>
      </c>
      <c r="H88" s="6">
        <v>1841</v>
      </c>
      <c r="I88" s="6">
        <v>3184.7</v>
      </c>
      <c r="J88" s="6">
        <v>3064.5</v>
      </c>
      <c r="K88" s="34">
        <v>1888</v>
      </c>
      <c r="L88" s="34"/>
      <c r="M88" s="1"/>
    </row>
    <row r="89" spans="1:13" ht="15.75" x14ac:dyDescent="0.25">
      <c r="A89" s="36" t="s">
        <v>67</v>
      </c>
      <c r="B89" s="36"/>
      <c r="C89" s="36" t="s">
        <v>68</v>
      </c>
      <c r="D89" s="36"/>
      <c r="E89" s="17" t="s">
        <v>25</v>
      </c>
      <c r="F89" s="9">
        <f>F90</f>
        <v>1332970.3</v>
      </c>
      <c r="G89" s="9">
        <f>G90</f>
        <v>255373.9</v>
      </c>
      <c r="H89" s="9">
        <f t="shared" ref="H89:J89" si="19">H90</f>
        <v>269633.8</v>
      </c>
      <c r="I89" s="9">
        <f t="shared" si="19"/>
        <v>278746.3</v>
      </c>
      <c r="J89" s="9">
        <f t="shared" si="19"/>
        <v>252919.3</v>
      </c>
      <c r="K89" s="41">
        <v>276297</v>
      </c>
      <c r="L89" s="41"/>
      <c r="M89" s="1"/>
    </row>
    <row r="90" spans="1:13" ht="31.5" x14ac:dyDescent="0.25">
      <c r="A90" s="36"/>
      <c r="B90" s="36"/>
      <c r="C90" s="36"/>
      <c r="D90" s="36"/>
      <c r="E90" s="5" t="s">
        <v>13</v>
      </c>
      <c r="F90" s="6">
        <f>G90+H90+I90+J90+K90</f>
        <v>1332970.3</v>
      </c>
      <c r="G90" s="6">
        <v>255373.9</v>
      </c>
      <c r="H90" s="6">
        <v>269633.8</v>
      </c>
      <c r="I90" s="6">
        <v>278746.3</v>
      </c>
      <c r="J90" s="6">
        <v>252919.3</v>
      </c>
      <c r="K90" s="34">
        <v>276297</v>
      </c>
      <c r="L90" s="34"/>
      <c r="M90" s="1"/>
    </row>
    <row r="91" spans="1:13" ht="15.75" x14ac:dyDescent="0.25">
      <c r="A91" s="36" t="s">
        <v>69</v>
      </c>
      <c r="B91" s="36"/>
      <c r="C91" s="36" t="s">
        <v>70</v>
      </c>
      <c r="D91" s="36"/>
      <c r="E91" s="8" t="s">
        <v>25</v>
      </c>
      <c r="F91" s="6" t="s">
        <v>19</v>
      </c>
      <c r="G91" s="6" t="s">
        <v>19</v>
      </c>
      <c r="H91" s="6" t="s">
        <v>19</v>
      </c>
      <c r="I91" s="6" t="s">
        <v>19</v>
      </c>
      <c r="J91" s="6" t="s">
        <v>19</v>
      </c>
      <c r="K91" s="34" t="s">
        <v>19</v>
      </c>
      <c r="L91" s="34"/>
      <c r="M91" s="1"/>
    </row>
    <row r="92" spans="1:13" ht="51" customHeight="1" x14ac:dyDescent="0.25">
      <c r="A92" s="36"/>
      <c r="B92" s="36"/>
      <c r="C92" s="36"/>
      <c r="D92" s="36"/>
      <c r="E92" s="5" t="s">
        <v>43</v>
      </c>
      <c r="F92" s="6" t="s">
        <v>19</v>
      </c>
      <c r="G92" s="6" t="s">
        <v>19</v>
      </c>
      <c r="H92" s="6" t="s">
        <v>19</v>
      </c>
      <c r="I92" s="6" t="s">
        <v>19</v>
      </c>
      <c r="J92" s="6" t="s">
        <v>19</v>
      </c>
      <c r="K92" s="34" t="s">
        <v>19</v>
      </c>
      <c r="L92" s="34"/>
      <c r="M92" s="1"/>
    </row>
    <row r="93" spans="1:13" ht="15.75" x14ac:dyDescent="0.25">
      <c r="A93" s="36" t="s">
        <v>71</v>
      </c>
      <c r="B93" s="36"/>
      <c r="C93" s="36" t="s">
        <v>72</v>
      </c>
      <c r="D93" s="36"/>
      <c r="E93" s="8" t="s">
        <v>25</v>
      </c>
      <c r="F93" s="11">
        <f>F94</f>
        <v>18851.8</v>
      </c>
      <c r="G93" s="11">
        <v>0</v>
      </c>
      <c r="H93" s="11">
        <f>H94</f>
        <v>6851.8</v>
      </c>
      <c r="I93" s="11">
        <v>4000</v>
      </c>
      <c r="J93" s="11">
        <v>4000</v>
      </c>
      <c r="K93" s="39">
        <v>4000</v>
      </c>
      <c r="L93" s="39"/>
      <c r="M93" s="1"/>
    </row>
    <row r="94" spans="1:13" ht="31.5" x14ac:dyDescent="0.25">
      <c r="A94" s="36"/>
      <c r="B94" s="36"/>
      <c r="C94" s="36"/>
      <c r="D94" s="36"/>
      <c r="E94" s="5" t="s">
        <v>13</v>
      </c>
      <c r="F94" s="6">
        <f>H94+I94+J94+K94</f>
        <v>18851.8</v>
      </c>
      <c r="G94" s="6">
        <v>0</v>
      </c>
      <c r="H94" s="6">
        <v>6851.8</v>
      </c>
      <c r="I94" s="6">
        <v>4000</v>
      </c>
      <c r="J94" s="6">
        <v>4000</v>
      </c>
      <c r="K94" s="34">
        <v>4000</v>
      </c>
      <c r="L94" s="34"/>
      <c r="M94" s="1"/>
    </row>
    <row r="95" spans="1:13" ht="15.75" x14ac:dyDescent="0.25">
      <c r="A95" s="38" t="s">
        <v>73</v>
      </c>
      <c r="B95" s="38"/>
      <c r="C95" s="38"/>
      <c r="D95" s="38"/>
      <c r="E95" s="8" t="s">
        <v>25</v>
      </c>
      <c r="F95" s="11">
        <f>F87+F93</f>
        <v>32622</v>
      </c>
      <c r="G95" s="11">
        <f t="shared" ref="G95:J95" si="20">G87+G93</f>
        <v>3792</v>
      </c>
      <c r="H95" s="11">
        <f t="shared" si="20"/>
        <v>8692.7999999999993</v>
      </c>
      <c r="I95" s="11">
        <f t="shared" si="20"/>
        <v>7184.7</v>
      </c>
      <c r="J95" s="11">
        <f t="shared" si="20"/>
        <v>7064.5</v>
      </c>
      <c r="K95" s="39">
        <v>5888</v>
      </c>
      <c r="L95" s="39"/>
      <c r="M95" s="1"/>
    </row>
    <row r="96" spans="1:13" ht="31.5" x14ac:dyDescent="0.25">
      <c r="A96" s="38"/>
      <c r="B96" s="38"/>
      <c r="C96" s="38"/>
      <c r="D96" s="38"/>
      <c r="E96" s="5" t="s">
        <v>13</v>
      </c>
      <c r="F96" s="12">
        <f>F88+F94</f>
        <v>32622</v>
      </c>
      <c r="G96" s="12">
        <f t="shared" ref="G96:J96" si="21">G88+G94</f>
        <v>3792</v>
      </c>
      <c r="H96" s="12">
        <f t="shared" si="21"/>
        <v>8692.7999999999993</v>
      </c>
      <c r="I96" s="12">
        <f t="shared" si="21"/>
        <v>7184.7</v>
      </c>
      <c r="J96" s="12">
        <f t="shared" si="21"/>
        <v>7064.5</v>
      </c>
      <c r="K96" s="40">
        <v>5888</v>
      </c>
      <c r="L96" s="40"/>
      <c r="M96" s="1"/>
    </row>
    <row r="97" spans="1:13" ht="15.75" x14ac:dyDescent="0.25">
      <c r="A97" s="38" t="s">
        <v>74</v>
      </c>
      <c r="B97" s="38"/>
      <c r="C97" s="38"/>
      <c r="D97" s="38"/>
      <c r="E97" s="8" t="s">
        <v>25</v>
      </c>
      <c r="F97" s="11">
        <f>G97+H97+I97+J97+K97</f>
        <v>32622</v>
      </c>
      <c r="G97" s="11">
        <f>G96</f>
        <v>3792</v>
      </c>
      <c r="H97" s="11">
        <f t="shared" ref="H97:J97" si="22">H96</f>
        <v>8692.7999999999993</v>
      </c>
      <c r="I97" s="11">
        <f t="shared" si="22"/>
        <v>7184.7</v>
      </c>
      <c r="J97" s="11">
        <f t="shared" si="22"/>
        <v>7064.5</v>
      </c>
      <c r="K97" s="39">
        <v>5888</v>
      </c>
      <c r="L97" s="39"/>
      <c r="M97" s="1"/>
    </row>
    <row r="98" spans="1:13" ht="15.75" x14ac:dyDescent="0.25">
      <c r="A98" s="35" t="s">
        <v>75</v>
      </c>
      <c r="B98" s="35"/>
      <c r="C98" s="35"/>
      <c r="D98" s="35"/>
      <c r="E98" s="8" t="s">
        <v>25</v>
      </c>
      <c r="F98" s="11">
        <f>F99+F100</f>
        <v>1216974.2</v>
      </c>
      <c r="G98" s="11">
        <f>G99+G100+G102+G103+G104+G105</f>
        <v>286263.2</v>
      </c>
      <c r="H98" s="11">
        <f>H99+H100</f>
        <v>231071.80000000002</v>
      </c>
      <c r="I98" s="11">
        <f>I99+I100+I102+I103+I104+I105</f>
        <v>195197.90000000002</v>
      </c>
      <c r="J98" s="11">
        <f>J99+J100+J102+J103+J104+J105</f>
        <v>197740.69999999998</v>
      </c>
      <c r="K98" s="39">
        <f>K100</f>
        <v>306700.59999999998</v>
      </c>
      <c r="L98" s="39"/>
      <c r="M98" s="1"/>
    </row>
    <row r="99" spans="1:13" s="4" customFormat="1" ht="31.5" x14ac:dyDescent="0.25">
      <c r="A99" s="35"/>
      <c r="B99" s="35"/>
      <c r="C99" s="35"/>
      <c r="D99" s="35"/>
      <c r="E99" s="18" t="s">
        <v>23</v>
      </c>
      <c r="F99" s="12">
        <f>G99+H99+I99+J99+K99</f>
        <v>4703.7</v>
      </c>
      <c r="G99" s="12">
        <f>G32+G49</f>
        <v>1900</v>
      </c>
      <c r="H99" s="12">
        <f t="shared" ref="H99:J99" si="23">H32+H49</f>
        <v>303.7</v>
      </c>
      <c r="I99" s="12">
        <f t="shared" si="23"/>
        <v>900</v>
      </c>
      <c r="J99" s="12">
        <f t="shared" si="23"/>
        <v>1600</v>
      </c>
      <c r="K99" s="40">
        <v>0</v>
      </c>
      <c r="L99" s="40"/>
      <c r="M99" s="1"/>
    </row>
    <row r="100" spans="1:13" ht="35.25" customHeight="1" x14ac:dyDescent="0.25">
      <c r="A100" s="35"/>
      <c r="B100" s="35"/>
      <c r="C100" s="35"/>
      <c r="D100" s="35"/>
      <c r="E100" s="8" t="s">
        <v>13</v>
      </c>
      <c r="F100" s="12">
        <f>H100+G100+I100+J100+K100</f>
        <v>1212270.5</v>
      </c>
      <c r="G100" s="12">
        <f>G14+G21+G36+G38+G40+G59+G61+G88+G94</f>
        <v>284363.2</v>
      </c>
      <c r="H100" s="12">
        <f>H96+H61+H16+H36+H38+H42</f>
        <v>230768.1</v>
      </c>
      <c r="I100" s="12">
        <f>I16+I61+I88+I94</f>
        <v>194297.90000000002</v>
      </c>
      <c r="J100" s="12">
        <f>J16+J61+J88+J94</f>
        <v>196140.69999999998</v>
      </c>
      <c r="K100" s="40">
        <f>305700.6+1000</f>
        <v>306700.59999999998</v>
      </c>
      <c r="L100" s="40"/>
      <c r="M100" s="1"/>
    </row>
    <row r="101" spans="1:13" s="4" customFormat="1" ht="60.75" customHeight="1" x14ac:dyDescent="0.25">
      <c r="A101" s="35"/>
      <c r="B101" s="35"/>
      <c r="C101" s="35"/>
      <c r="D101" s="35"/>
      <c r="E101" s="14" t="s">
        <v>92</v>
      </c>
      <c r="F101" s="7">
        <f>H101</f>
        <v>7.8</v>
      </c>
      <c r="G101" s="7"/>
      <c r="H101" s="7">
        <v>7.8</v>
      </c>
      <c r="I101" s="13"/>
      <c r="J101" s="13"/>
      <c r="K101" s="13"/>
      <c r="L101" s="13"/>
      <c r="M101" s="1"/>
    </row>
    <row r="102" spans="1:13" s="4" customFormat="1" ht="31.5" x14ac:dyDescent="0.25">
      <c r="A102" s="35"/>
      <c r="B102" s="35"/>
      <c r="C102" s="35"/>
      <c r="D102" s="35"/>
      <c r="E102" s="5" t="s">
        <v>85</v>
      </c>
      <c r="F102" s="6">
        <f>H102</f>
        <v>3.9</v>
      </c>
      <c r="G102" s="6"/>
      <c r="H102" s="6">
        <v>3.9</v>
      </c>
      <c r="I102" s="12"/>
      <c r="J102" s="12"/>
      <c r="K102" s="12"/>
      <c r="L102" s="12"/>
      <c r="M102" s="1"/>
    </row>
    <row r="103" spans="1:13" s="4" customFormat="1" ht="31.5" x14ac:dyDescent="0.25">
      <c r="A103" s="35"/>
      <c r="B103" s="35"/>
      <c r="C103" s="35"/>
      <c r="D103" s="35"/>
      <c r="E103" s="5" t="s">
        <v>84</v>
      </c>
      <c r="F103" s="6">
        <f t="shared" ref="F103:F105" si="24">H103</f>
        <v>1.2</v>
      </c>
      <c r="G103" s="6"/>
      <c r="H103" s="6">
        <v>1.2</v>
      </c>
      <c r="I103" s="12"/>
      <c r="J103" s="12"/>
      <c r="K103" s="12"/>
      <c r="L103" s="12"/>
      <c r="M103" s="1"/>
    </row>
    <row r="104" spans="1:13" s="4" customFormat="1" ht="47.25" x14ac:dyDescent="0.25">
      <c r="A104" s="35"/>
      <c r="B104" s="35"/>
      <c r="C104" s="35"/>
      <c r="D104" s="35"/>
      <c r="E104" s="5" t="s">
        <v>86</v>
      </c>
      <c r="F104" s="6">
        <f t="shared" si="24"/>
        <v>1.1000000000000001</v>
      </c>
      <c r="G104" s="6"/>
      <c r="H104" s="6">
        <v>1.1000000000000001</v>
      </c>
      <c r="I104" s="12"/>
      <c r="J104" s="12"/>
      <c r="K104" s="12"/>
      <c r="L104" s="12"/>
      <c r="M104" s="1"/>
    </row>
    <row r="105" spans="1:13" s="4" customFormat="1" ht="31.5" x14ac:dyDescent="0.25">
      <c r="A105" s="35"/>
      <c r="B105" s="35"/>
      <c r="C105" s="35"/>
      <c r="D105" s="35"/>
      <c r="E105" s="5" t="s">
        <v>87</v>
      </c>
      <c r="F105" s="6">
        <f t="shared" si="24"/>
        <v>1.6</v>
      </c>
      <c r="G105" s="6"/>
      <c r="H105" s="6">
        <v>1.6</v>
      </c>
      <c r="I105" s="12"/>
      <c r="J105" s="12"/>
      <c r="K105" s="12"/>
      <c r="L105" s="12"/>
      <c r="M105" s="1"/>
    </row>
    <row r="106" spans="1:13" ht="39" customHeight="1" x14ac:dyDescent="0.25">
      <c r="A106" s="1"/>
      <c r="B106" s="47" t="s">
        <v>76</v>
      </c>
      <c r="C106" s="47"/>
      <c r="D106" s="47"/>
      <c r="E106" s="47"/>
      <c r="F106" s="47"/>
      <c r="G106" s="47"/>
      <c r="H106" s="47"/>
      <c r="I106" s="47"/>
      <c r="J106" s="47"/>
      <c r="K106" s="47"/>
      <c r="L106" s="47"/>
      <c r="M106" s="1"/>
    </row>
    <row r="107" spans="1:13" ht="34.5" customHeight="1" x14ac:dyDescent="0.25">
      <c r="A107" s="1"/>
      <c r="B107" s="48" t="s">
        <v>77</v>
      </c>
      <c r="C107" s="48"/>
      <c r="D107" s="48"/>
      <c r="E107" s="48"/>
      <c r="F107" s="48"/>
      <c r="G107" s="48"/>
      <c r="H107" s="48"/>
      <c r="I107" s="48"/>
      <c r="J107" s="48"/>
      <c r="K107" s="48"/>
      <c r="L107" s="1"/>
      <c r="M107" s="1"/>
    </row>
    <row r="108" spans="1:13" ht="36.75" customHeight="1" x14ac:dyDescent="0.25">
      <c r="A108" s="1"/>
      <c r="B108" s="48" t="s">
        <v>80</v>
      </c>
      <c r="C108" s="48"/>
      <c r="D108" s="48"/>
      <c r="E108" s="48"/>
      <c r="F108" s="48"/>
      <c r="G108" s="48"/>
      <c r="H108" s="48"/>
      <c r="I108" s="48"/>
      <c r="J108" s="48"/>
      <c r="K108" s="48"/>
      <c r="L108" s="1"/>
      <c r="M108" s="1"/>
    </row>
    <row r="109" spans="1:13" x14ac:dyDescent="0.25">
      <c r="B109" s="46"/>
      <c r="C109" s="46"/>
      <c r="D109" s="46"/>
      <c r="E109" s="46"/>
      <c r="F109" s="46"/>
      <c r="G109" s="46"/>
      <c r="H109" s="46"/>
      <c r="I109" s="46"/>
      <c r="J109" s="46"/>
      <c r="K109" s="46"/>
    </row>
  </sheetData>
  <mergeCells count="182">
    <mergeCell ref="K71:L71"/>
    <mergeCell ref="K72:L72"/>
    <mergeCell ref="K73:L73"/>
    <mergeCell ref="K74:L74"/>
    <mergeCell ref="K99:L99"/>
    <mergeCell ref="A1:L1"/>
    <mergeCell ref="B2:L2"/>
    <mergeCell ref="A95:D96"/>
    <mergeCell ref="K95:L95"/>
    <mergeCell ref="K96:L96"/>
    <mergeCell ref="C89:C90"/>
    <mergeCell ref="K89:L89"/>
    <mergeCell ref="K90:L90"/>
    <mergeCell ref="A91:B92"/>
    <mergeCell ref="C91:C92"/>
    <mergeCell ref="K91:L91"/>
    <mergeCell ref="K92:L92"/>
    <mergeCell ref="K60:L60"/>
    <mergeCell ref="A84:D84"/>
    <mergeCell ref="K84:L84"/>
    <mergeCell ref="A85:L85"/>
    <mergeCell ref="A86:L86"/>
    <mergeCell ref="B109:K109"/>
    <mergeCell ref="B106:L106"/>
    <mergeCell ref="B107:K107"/>
    <mergeCell ref="B108:K108"/>
    <mergeCell ref="A97:D97"/>
    <mergeCell ref="K97:L97"/>
    <mergeCell ref="A98:D105"/>
    <mergeCell ref="K98:L98"/>
    <mergeCell ref="K100:L100"/>
    <mergeCell ref="A87:B88"/>
    <mergeCell ref="C87:C88"/>
    <mergeCell ref="D87:D94"/>
    <mergeCell ref="K87:L87"/>
    <mergeCell ref="K88:L88"/>
    <mergeCell ref="A89:B90"/>
    <mergeCell ref="A93:B94"/>
    <mergeCell ref="C93:C94"/>
    <mergeCell ref="K93:L93"/>
    <mergeCell ref="K94:L94"/>
    <mergeCell ref="A80:B81"/>
    <mergeCell ref="C80:C81"/>
    <mergeCell ref="E80:E81"/>
    <mergeCell ref="F80:L81"/>
    <mergeCell ref="A82:E83"/>
    <mergeCell ref="F82:L83"/>
    <mergeCell ref="A75:L75"/>
    <mergeCell ref="A76:B77"/>
    <mergeCell ref="C76:C77"/>
    <mergeCell ref="D76:D81"/>
    <mergeCell ref="E76:E77"/>
    <mergeCell ref="F76:L77"/>
    <mergeCell ref="A78:B79"/>
    <mergeCell ref="C78:C79"/>
    <mergeCell ref="E78:E79"/>
    <mergeCell ref="F78:L79"/>
    <mergeCell ref="A68:D69"/>
    <mergeCell ref="K68:L68"/>
    <mergeCell ref="K69:L69"/>
    <mergeCell ref="I56:I57"/>
    <mergeCell ref="J56:J57"/>
    <mergeCell ref="K56:L57"/>
    <mergeCell ref="A58:B59"/>
    <mergeCell ref="C58:C59"/>
    <mergeCell ref="K58:L58"/>
    <mergeCell ref="K59:L59"/>
    <mergeCell ref="A56:B57"/>
    <mergeCell ref="C56:C57"/>
    <mergeCell ref="E56:E57"/>
    <mergeCell ref="F56:F57"/>
    <mergeCell ref="G56:G57"/>
    <mergeCell ref="H56:H57"/>
    <mergeCell ref="D52:D67"/>
    <mergeCell ref="A67:B67"/>
    <mergeCell ref="A54:B55"/>
    <mergeCell ref="C54:C55"/>
    <mergeCell ref="E54:E55"/>
    <mergeCell ref="F54:F55"/>
    <mergeCell ref="G54:G55"/>
    <mergeCell ref="H54:H55"/>
    <mergeCell ref="A47:E47"/>
    <mergeCell ref="K47:L47"/>
    <mergeCell ref="A50:L50"/>
    <mergeCell ref="K45:L45"/>
    <mergeCell ref="K48:L48"/>
    <mergeCell ref="K49:L49"/>
    <mergeCell ref="K61:L61"/>
    <mergeCell ref="I54:I55"/>
    <mergeCell ref="J54:J55"/>
    <mergeCell ref="C52:C53"/>
    <mergeCell ref="E52:E53"/>
    <mergeCell ref="F52:F53"/>
    <mergeCell ref="G52:G53"/>
    <mergeCell ref="H52:H53"/>
    <mergeCell ref="I52:I53"/>
    <mergeCell ref="J52:J53"/>
    <mergeCell ref="K52:L53"/>
    <mergeCell ref="K54:L55"/>
    <mergeCell ref="A60:B66"/>
    <mergeCell ref="C60:C66"/>
    <mergeCell ref="C39:C40"/>
    <mergeCell ref="K39:L39"/>
    <mergeCell ref="K40:L40"/>
    <mergeCell ref="A41:B43"/>
    <mergeCell ref="C41:C43"/>
    <mergeCell ref="K41:L41"/>
    <mergeCell ref="K43:L43"/>
    <mergeCell ref="K42:L42"/>
    <mergeCell ref="A44:D46"/>
    <mergeCell ref="K44:L44"/>
    <mergeCell ref="K46:L46"/>
    <mergeCell ref="A51:L51"/>
    <mergeCell ref="A52:B53"/>
    <mergeCell ref="K32:L32"/>
    <mergeCell ref="A24:B26"/>
    <mergeCell ref="C24:C26"/>
    <mergeCell ref="K24:L24"/>
    <mergeCell ref="K25:L25"/>
    <mergeCell ref="K26:L26"/>
    <mergeCell ref="A27:D29"/>
    <mergeCell ref="K27:L27"/>
    <mergeCell ref="K28:L28"/>
    <mergeCell ref="K29:L29"/>
    <mergeCell ref="A33:L33"/>
    <mergeCell ref="A34:L34"/>
    <mergeCell ref="A35:B36"/>
    <mergeCell ref="C35:C36"/>
    <mergeCell ref="D35:D43"/>
    <mergeCell ref="K35:L35"/>
    <mergeCell ref="K36:L36"/>
    <mergeCell ref="A37:B38"/>
    <mergeCell ref="C37:C38"/>
    <mergeCell ref="K37:L37"/>
    <mergeCell ref="K38:L38"/>
    <mergeCell ref="A39:B40"/>
    <mergeCell ref="A9:B9"/>
    <mergeCell ref="K9:L9"/>
    <mergeCell ref="A10:L10"/>
    <mergeCell ref="A11:L11"/>
    <mergeCell ref="A12:L12"/>
    <mergeCell ref="A13:B14"/>
    <mergeCell ref="C13:C14"/>
    <mergeCell ref="D13:D14"/>
    <mergeCell ref="K13:L13"/>
    <mergeCell ref="K14:L14"/>
    <mergeCell ref="K23:L23"/>
    <mergeCell ref="A30:E30"/>
    <mergeCell ref="K30:L30"/>
    <mergeCell ref="A31:B31"/>
    <mergeCell ref="K31:L31"/>
    <mergeCell ref="A32:B32"/>
    <mergeCell ref="A15:D16"/>
    <mergeCell ref="K15:L15"/>
    <mergeCell ref="K16:L16"/>
    <mergeCell ref="A17:E17"/>
    <mergeCell ref="K17:L17"/>
    <mergeCell ref="A18:L18"/>
    <mergeCell ref="K63:L63"/>
    <mergeCell ref="K64:L64"/>
    <mergeCell ref="K65:L65"/>
    <mergeCell ref="K66:L66"/>
    <mergeCell ref="A70:D74"/>
    <mergeCell ref="K70:L70"/>
    <mergeCell ref="K67:L67"/>
    <mergeCell ref="A6:B8"/>
    <mergeCell ref="C6:C8"/>
    <mergeCell ref="D6:D8"/>
    <mergeCell ref="E6:E8"/>
    <mergeCell ref="F6:L6"/>
    <mergeCell ref="F7:F8"/>
    <mergeCell ref="G7:L7"/>
    <mergeCell ref="K8:L8"/>
    <mergeCell ref="A19:L19"/>
    <mergeCell ref="A20:B21"/>
    <mergeCell ref="C20:C21"/>
    <mergeCell ref="D20:D26"/>
    <mergeCell ref="K20:L20"/>
    <mergeCell ref="K21:L21"/>
    <mergeCell ref="A22:B23"/>
    <mergeCell ref="C22:C23"/>
    <mergeCell ref="K22:L22"/>
  </mergeCells>
  <pageMargins left="0.11811023622047245" right="0.11811023622047245" top="0.15748031496062992" bottom="0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MultiDVD Team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sitnikov</dc:creator>
  <cp:lastModifiedBy>Ольга Дмитриевна Ломакова</cp:lastModifiedBy>
  <cp:lastPrinted>2015-12-30T05:10:53Z</cp:lastPrinted>
  <dcterms:created xsi:type="dcterms:W3CDTF">2014-12-19T05:32:48Z</dcterms:created>
  <dcterms:modified xsi:type="dcterms:W3CDTF">2015-12-30T05:11:00Z</dcterms:modified>
</cp:coreProperties>
</file>